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735" windowHeight="11955"/>
  </bookViews>
  <sheets>
    <sheet name="Hoja1" sheetId="1" r:id="rId1"/>
    <sheet name="Hoja2" sheetId="2" r:id="rId2"/>
    <sheet name="Hoja3" sheetId="3" r:id="rId3"/>
  </sheets>
  <calcPr calcId="124519"/>
</workbook>
</file>

<file path=xl/calcChain.xml><?xml version="1.0" encoding="utf-8"?>
<calcChain xmlns="http://schemas.openxmlformats.org/spreadsheetml/2006/main">
  <c r="S21" i="1"/>
  <c r="R21"/>
  <c r="Q21"/>
  <c r="P21"/>
  <c r="O21"/>
  <c r="N21"/>
  <c r="M21"/>
  <c r="L21"/>
  <c r="J21"/>
  <c r="R10"/>
  <c r="R11"/>
  <c r="R12"/>
  <c r="R13"/>
  <c r="R14"/>
  <c r="R15"/>
  <c r="R16"/>
  <c r="R17"/>
  <c r="R18"/>
  <c r="R19"/>
  <c r="R20"/>
  <c r="R9"/>
  <c r="Q10"/>
  <c r="Q11"/>
  <c r="Q12"/>
  <c r="Q13"/>
  <c r="Q14"/>
  <c r="Q15"/>
  <c r="Q16"/>
  <c r="Q17"/>
  <c r="Q18"/>
  <c r="Q19"/>
  <c r="Q20"/>
  <c r="Q9"/>
  <c r="S10"/>
  <c r="S11"/>
  <c r="S12"/>
  <c r="S13"/>
  <c r="S14"/>
  <c r="S15"/>
  <c r="S16"/>
  <c r="S17"/>
  <c r="S18"/>
  <c r="S19"/>
  <c r="S20"/>
  <c r="S9"/>
  <c r="I21"/>
  <c r="H21"/>
  <c r="G21"/>
  <c r="F21"/>
  <c r="P10"/>
  <c r="P11"/>
  <c r="P12"/>
  <c r="P13"/>
  <c r="P14"/>
  <c r="P15"/>
  <c r="P16"/>
  <c r="P17"/>
  <c r="P18"/>
  <c r="P19"/>
  <c r="P20"/>
  <c r="P9"/>
  <c r="N9"/>
  <c r="M10"/>
  <c r="M11"/>
  <c r="M12"/>
  <c r="M13"/>
  <c r="M14"/>
  <c r="M15"/>
  <c r="M16"/>
  <c r="M17"/>
  <c r="M18"/>
  <c r="M19"/>
  <c r="M20"/>
  <c r="M9"/>
  <c r="L10"/>
  <c r="L11"/>
  <c r="L12"/>
  <c r="L13"/>
  <c r="L14"/>
  <c r="L15"/>
  <c r="L16"/>
  <c r="L17"/>
  <c r="L18"/>
  <c r="L19"/>
  <c r="L20"/>
  <c r="L9"/>
  <c r="J14"/>
  <c r="J15"/>
  <c r="J16"/>
  <c r="J17"/>
  <c r="J18"/>
  <c r="J19"/>
  <c r="J20"/>
  <c r="J13"/>
  <c r="J12"/>
  <c r="J11"/>
  <c r="J10"/>
  <c r="J9"/>
</calcChain>
</file>

<file path=xl/sharedStrings.xml><?xml version="1.0" encoding="utf-8"?>
<sst xmlns="http://schemas.openxmlformats.org/spreadsheetml/2006/main" count="75" uniqueCount="68">
  <si>
    <t>RICARDO PERÉZ, S.A.</t>
  </si>
  <si>
    <t>TELÉFONO: 775-89-56  FAX: 774-3612</t>
  </si>
  <si>
    <t>AVE.  INTERÁMERICANA FRENTE A NOVEY</t>
  </si>
  <si>
    <t>PLANILLA 1 QUINCENA DE DICIEMBRE</t>
  </si>
  <si>
    <t>R.UC.7456-452-898-741 DV.78</t>
  </si>
  <si>
    <t>NOMBRE</t>
  </si>
  <si>
    <t>N° DE CÉDULA</t>
  </si>
  <si>
    <t>N° S.S.</t>
  </si>
  <si>
    <t>CARGO</t>
  </si>
  <si>
    <t>GERENTE</t>
  </si>
  <si>
    <t>RECURSOS  HUMANOS</t>
  </si>
  <si>
    <t>SECRETARIA</t>
  </si>
  <si>
    <t>MANTENIMIENTO</t>
  </si>
  <si>
    <t>JEFE DE MECÁNICA</t>
  </si>
  <si>
    <t>JEFE DE CHAPÍSTERÍA</t>
  </si>
  <si>
    <t>JEFE COMPRÁS</t>
  </si>
  <si>
    <t>JEFE DE CONTABILIDAD</t>
  </si>
  <si>
    <t>TÉNICO EN CHAPISTERÍA</t>
  </si>
  <si>
    <t>TÉCNICO EN MECÁNICA</t>
  </si>
  <si>
    <t>MENSAJERO</t>
  </si>
  <si>
    <t>JUAN CEDEÑO</t>
  </si>
  <si>
    <t>JONATHAN MARTÍNEZ</t>
  </si>
  <si>
    <t>IVÁN ALMENGOR</t>
  </si>
  <si>
    <t>JACKELINE MIRANDA</t>
  </si>
  <si>
    <t>CARLOS MONTENEGRO</t>
  </si>
  <si>
    <t>FREDDY SÁNCHEZ</t>
  </si>
  <si>
    <t>JAEN MENDOZA</t>
  </si>
  <si>
    <t>ROGER SAMUDIO</t>
  </si>
  <si>
    <t>CAROLINA ECHEVARRÍA</t>
  </si>
  <si>
    <t>MARIE ANNE JIMENÉZ</t>
  </si>
  <si>
    <t>LUIS PERÉZ</t>
  </si>
  <si>
    <t>CLAUDIA PASCAL</t>
  </si>
  <si>
    <t>4-987-456</t>
  </si>
  <si>
    <t>9-123-147</t>
  </si>
  <si>
    <t>4-746-485</t>
  </si>
  <si>
    <t>4-639-321</t>
  </si>
  <si>
    <t>8-487-5201</t>
  </si>
  <si>
    <t>4-2354-561</t>
  </si>
  <si>
    <t>4-159-915</t>
  </si>
  <si>
    <t>3-324-874</t>
  </si>
  <si>
    <t>4-697-645</t>
  </si>
  <si>
    <t>4-978-452</t>
  </si>
  <si>
    <t>4-3874-745</t>
  </si>
  <si>
    <t>1-986-499</t>
  </si>
  <si>
    <t>DEDUCCIONES</t>
  </si>
  <si>
    <t>C.I.S/R</t>
  </si>
  <si>
    <t>SALARIO X HORA</t>
  </si>
  <si>
    <t>H.T</t>
  </si>
  <si>
    <t>SALARIO B.</t>
  </si>
  <si>
    <t>S.S</t>
  </si>
  <si>
    <t>S.E</t>
  </si>
  <si>
    <t>IMP. RENTA</t>
  </si>
  <si>
    <t>OTROS</t>
  </si>
  <si>
    <t>SALARIO N.</t>
  </si>
  <si>
    <t>E03</t>
  </si>
  <si>
    <t>A00</t>
  </si>
  <si>
    <t>C03</t>
  </si>
  <si>
    <t>C01</t>
  </si>
  <si>
    <t>E02</t>
  </si>
  <si>
    <t>A01</t>
  </si>
  <si>
    <t>jefe de VENTAS</t>
  </si>
  <si>
    <t>h.e.</t>
  </si>
  <si>
    <t>h.n.t</t>
  </si>
  <si>
    <t>s.bruto</t>
  </si>
  <si>
    <t xml:space="preserve">Total </t>
  </si>
  <si>
    <t>DECIMO 3.</t>
  </si>
  <si>
    <t>TOTAL</t>
  </si>
  <si>
    <t>DECIMO</t>
  </si>
</sst>
</file>

<file path=xl/styles.xml><?xml version="1.0" encoding="utf-8"?>
<styleSheet xmlns="http://schemas.openxmlformats.org/spreadsheetml/2006/main">
  <numFmts count="1">
    <numFmt numFmtId="164" formatCode="&quot;B/.&quot;\ #,##0.00"/>
  </numFmts>
  <fonts count="2">
    <font>
      <sz val="11"/>
      <color theme="1"/>
      <name val="Calibri"/>
      <family val="2"/>
      <scheme val="minor"/>
    </font>
    <font>
      <sz val="11"/>
      <color theme="1"/>
      <name val="Algerian"/>
      <family val="5"/>
    </font>
  </fonts>
  <fills count="19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00206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>
      <alignment horizontal="center"/>
    </xf>
    <xf numFmtId="0" fontId="1" fillId="3" borderId="1" xfId="0" applyFont="1" applyFill="1" applyBorder="1"/>
    <xf numFmtId="0" fontId="0" fillId="3" borderId="1" xfId="0" applyFill="1" applyBorder="1"/>
    <xf numFmtId="0" fontId="1" fillId="0" borderId="0" xfId="0" applyFont="1"/>
    <xf numFmtId="0" fontId="0" fillId="2" borderId="1" xfId="0" applyFill="1" applyBorder="1"/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5" borderId="1" xfId="0" applyFont="1" applyFill="1" applyBorder="1"/>
    <xf numFmtId="2" fontId="1" fillId="5" borderId="1" xfId="0" applyNumberFormat="1" applyFont="1" applyFill="1" applyBorder="1"/>
    <xf numFmtId="0" fontId="1" fillId="6" borderId="1" xfId="0" applyFont="1" applyFill="1" applyBorder="1"/>
    <xf numFmtId="2" fontId="1" fillId="6" borderId="1" xfId="0" applyNumberFormat="1" applyFont="1" applyFill="1" applyBorder="1"/>
    <xf numFmtId="0" fontId="1" fillId="8" borderId="1" xfId="0" applyFont="1" applyFill="1" applyBorder="1"/>
    <xf numFmtId="2" fontId="1" fillId="8" borderId="1" xfId="0" applyNumberFormat="1" applyFont="1" applyFill="1" applyBorder="1"/>
    <xf numFmtId="0" fontId="1" fillId="9" borderId="1" xfId="0" applyFont="1" applyFill="1" applyBorder="1"/>
    <xf numFmtId="2" fontId="1" fillId="9" borderId="1" xfId="0" applyNumberFormat="1" applyFont="1" applyFill="1" applyBorder="1"/>
    <xf numFmtId="0" fontId="1" fillId="10" borderId="1" xfId="0" applyFont="1" applyFill="1" applyBorder="1"/>
    <xf numFmtId="2" fontId="1" fillId="10" borderId="1" xfId="0" applyNumberFormat="1" applyFont="1" applyFill="1" applyBorder="1"/>
    <xf numFmtId="0" fontId="1" fillId="11" borderId="1" xfId="0" applyFont="1" applyFill="1" applyBorder="1"/>
    <xf numFmtId="2" fontId="1" fillId="11" borderId="1" xfId="0" applyNumberFormat="1" applyFont="1" applyFill="1" applyBorder="1"/>
    <xf numFmtId="0" fontId="1" fillId="15" borderId="1" xfId="0" applyFont="1" applyFill="1" applyBorder="1"/>
    <xf numFmtId="2" fontId="1" fillId="15" borderId="1" xfId="0" applyNumberFormat="1" applyFont="1" applyFill="1" applyBorder="1"/>
    <xf numFmtId="0" fontId="1" fillId="16" borderId="1" xfId="0" applyFont="1" applyFill="1" applyBorder="1"/>
    <xf numFmtId="2" fontId="1" fillId="16" borderId="1" xfId="0" applyNumberFormat="1" applyFont="1" applyFill="1" applyBorder="1"/>
    <xf numFmtId="0" fontId="1" fillId="7" borderId="1" xfId="0" applyFont="1" applyFill="1" applyBorder="1"/>
    <xf numFmtId="2" fontId="1" fillId="7" borderId="1" xfId="0" applyNumberFormat="1" applyFont="1" applyFill="1" applyBorder="1"/>
    <xf numFmtId="0" fontId="1" fillId="12" borderId="1" xfId="0" applyFont="1" applyFill="1" applyBorder="1"/>
    <xf numFmtId="2" fontId="1" fillId="12" borderId="1" xfId="0" applyNumberFormat="1" applyFont="1" applyFill="1" applyBorder="1"/>
    <xf numFmtId="0" fontId="1" fillId="4" borderId="1" xfId="0" applyFont="1" applyFill="1" applyBorder="1"/>
    <xf numFmtId="2" fontId="1" fillId="4" borderId="1" xfId="0" applyNumberFormat="1" applyFont="1" applyFill="1" applyBorder="1"/>
    <xf numFmtId="0" fontId="1" fillId="14" borderId="1" xfId="0" applyFont="1" applyFill="1" applyBorder="1"/>
    <xf numFmtId="2" fontId="1" fillId="14" borderId="1" xfId="0" applyNumberFormat="1" applyFont="1" applyFill="1" applyBorder="1"/>
    <xf numFmtId="2" fontId="1" fillId="0" borderId="1" xfId="0" applyNumberFormat="1" applyFont="1" applyBorder="1"/>
    <xf numFmtId="0" fontId="1" fillId="17" borderId="0" xfId="0" applyFont="1" applyFill="1"/>
    <xf numFmtId="0" fontId="1" fillId="17" borderId="1" xfId="0" applyFont="1" applyFill="1" applyBorder="1"/>
    <xf numFmtId="164" fontId="1" fillId="17" borderId="1" xfId="0" applyNumberFormat="1" applyFont="1" applyFill="1" applyBorder="1"/>
    <xf numFmtId="2" fontId="1" fillId="18" borderId="1" xfId="0" applyNumberFormat="1" applyFont="1" applyFill="1" applyBorder="1"/>
    <xf numFmtId="2" fontId="1" fillId="13" borderId="1" xfId="0" applyNumberFormat="1" applyFont="1" applyFill="1" applyBorder="1"/>
    <xf numFmtId="0" fontId="1" fillId="2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800080"/>
      <color rgb="FF66FF66"/>
      <color rgb="FFFF33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2"/>
  <sheetViews>
    <sheetView tabSelected="1" topLeftCell="E1" workbookViewId="0">
      <selection activeCell="O28" sqref="O28"/>
    </sheetView>
  </sheetViews>
  <sheetFormatPr baseColWidth="10" defaultRowHeight="15"/>
  <cols>
    <col min="1" max="1" width="26" customWidth="1"/>
    <col min="2" max="2" width="16.140625" customWidth="1"/>
    <col min="3" max="3" width="14.5703125" customWidth="1"/>
    <col min="4" max="4" width="26.28515625" customWidth="1"/>
    <col min="5" max="5" width="9.5703125" customWidth="1"/>
    <col min="6" max="6" width="18.140625" customWidth="1"/>
    <col min="10" max="10" width="14.42578125" customWidth="1"/>
    <col min="11" max="11" width="0" hidden="1" customWidth="1"/>
    <col min="12" max="12" width="11.7109375" customWidth="1"/>
    <col min="13" max="13" width="11.5703125" bestFit="1" customWidth="1"/>
    <col min="14" max="14" width="12.5703125" customWidth="1"/>
    <col min="15" max="15" width="11.5703125" bestFit="1" customWidth="1"/>
    <col min="16" max="16" width="14.28515625" customWidth="1"/>
    <col min="17" max="17" width="13.7109375" bestFit="1" customWidth="1"/>
    <col min="18" max="18" width="11.85546875" bestFit="1" customWidth="1"/>
    <col min="19" max="19" width="13.7109375" bestFit="1" customWidth="1"/>
  </cols>
  <sheetData>
    <row r="1" spans="1:19" ht="15.75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5"/>
      <c r="M1" s="5"/>
      <c r="N1" s="5"/>
      <c r="O1" s="5"/>
      <c r="P1" s="5"/>
      <c r="Q1" s="5"/>
      <c r="R1" s="5"/>
      <c r="S1" s="5"/>
    </row>
    <row r="2" spans="1:19" ht="15.75">
      <c r="A2" s="39" t="s">
        <v>1</v>
      </c>
      <c r="B2" s="39"/>
      <c r="C2" s="39"/>
      <c r="D2" s="39"/>
      <c r="E2" s="39"/>
      <c r="F2" s="39"/>
      <c r="G2" s="39"/>
      <c r="H2" s="7"/>
      <c r="I2" s="7"/>
      <c r="J2" s="7"/>
      <c r="K2" s="6"/>
      <c r="L2" s="5"/>
      <c r="M2" s="5"/>
      <c r="N2" s="5"/>
      <c r="O2" s="5"/>
      <c r="P2" s="5"/>
      <c r="Q2" s="5"/>
      <c r="R2" s="5"/>
      <c r="S2" s="5"/>
    </row>
    <row r="3" spans="1:19" ht="15.75">
      <c r="A3" s="39" t="s">
        <v>2</v>
      </c>
      <c r="B3" s="39"/>
      <c r="C3" s="39"/>
      <c r="D3" s="39"/>
      <c r="E3" s="39"/>
      <c r="F3" s="39"/>
      <c r="G3" s="39"/>
      <c r="H3" s="7"/>
      <c r="I3" s="7"/>
      <c r="J3" s="7"/>
      <c r="K3" s="6"/>
      <c r="L3" s="5"/>
      <c r="M3" s="5"/>
      <c r="N3" s="5"/>
      <c r="O3" s="5"/>
      <c r="P3" s="5"/>
      <c r="Q3" s="5"/>
      <c r="R3" s="5"/>
      <c r="S3" s="5"/>
    </row>
    <row r="4" spans="1:19" ht="15.75">
      <c r="A4" s="39" t="s">
        <v>4</v>
      </c>
      <c r="B4" s="39"/>
      <c r="C4" s="39"/>
      <c r="D4" s="39"/>
      <c r="E4" s="39"/>
      <c r="F4" s="39"/>
      <c r="G4" s="39"/>
      <c r="H4" s="7"/>
      <c r="I4" s="7"/>
      <c r="J4" s="7"/>
      <c r="K4" s="6"/>
      <c r="L4" s="5"/>
      <c r="M4" s="5"/>
      <c r="N4" s="5"/>
      <c r="O4" s="5"/>
      <c r="P4" s="5"/>
      <c r="Q4" s="5"/>
      <c r="R4" s="5"/>
      <c r="S4" s="5"/>
    </row>
    <row r="5" spans="1:19" ht="15.75">
      <c r="A5" s="39" t="s">
        <v>3</v>
      </c>
      <c r="B5" s="39"/>
      <c r="C5" s="39"/>
      <c r="D5" s="39"/>
      <c r="E5" s="39"/>
      <c r="F5" s="39"/>
      <c r="G5" s="39"/>
      <c r="H5" s="7"/>
      <c r="I5" s="7"/>
      <c r="J5" s="7"/>
      <c r="K5" s="6"/>
      <c r="L5" s="5"/>
      <c r="M5" s="5"/>
      <c r="N5" s="5"/>
      <c r="O5" s="5"/>
      <c r="P5" s="5"/>
      <c r="Q5" s="5"/>
      <c r="R5" s="5"/>
      <c r="S5" s="5"/>
    </row>
    <row r="7" spans="1:19" ht="15.75">
      <c r="A7" s="8"/>
      <c r="B7" s="8"/>
      <c r="C7" s="8"/>
      <c r="D7" s="8"/>
      <c r="E7" s="8"/>
      <c r="F7" s="8"/>
      <c r="G7" s="8"/>
      <c r="H7" s="2"/>
      <c r="I7" s="2"/>
      <c r="J7" s="2"/>
      <c r="K7" s="2"/>
      <c r="L7" s="40" t="s">
        <v>44</v>
      </c>
      <c r="M7" s="41"/>
      <c r="N7" s="41"/>
      <c r="O7" s="42"/>
      <c r="P7" s="3"/>
      <c r="Q7" s="3"/>
      <c r="R7" s="3"/>
      <c r="S7" s="3" t="s">
        <v>66</v>
      </c>
    </row>
    <row r="8" spans="1:19" ht="15.75">
      <c r="A8" s="8" t="s">
        <v>5</v>
      </c>
      <c r="B8" s="8" t="s">
        <v>6</v>
      </c>
      <c r="C8" s="8" t="s">
        <v>7</v>
      </c>
      <c r="D8" s="8" t="s">
        <v>8</v>
      </c>
      <c r="E8" s="8" t="s">
        <v>45</v>
      </c>
      <c r="F8" s="8" t="s">
        <v>46</v>
      </c>
      <c r="G8" s="8" t="s">
        <v>47</v>
      </c>
      <c r="H8" s="8" t="s">
        <v>61</v>
      </c>
      <c r="I8" s="8" t="s">
        <v>62</v>
      </c>
      <c r="J8" s="8" t="s">
        <v>63</v>
      </c>
      <c r="K8" s="2" t="s">
        <v>48</v>
      </c>
      <c r="L8" s="8" t="s">
        <v>49</v>
      </c>
      <c r="M8" s="8" t="s">
        <v>50</v>
      </c>
      <c r="N8" s="2" t="s">
        <v>51</v>
      </c>
      <c r="O8" s="2" t="s">
        <v>52</v>
      </c>
      <c r="P8" s="2" t="s">
        <v>53</v>
      </c>
      <c r="Q8" s="2" t="s">
        <v>65</v>
      </c>
      <c r="R8" s="8" t="s">
        <v>49</v>
      </c>
      <c r="S8" s="2" t="s">
        <v>67</v>
      </c>
    </row>
    <row r="9" spans="1:19" ht="15.75">
      <c r="A9" s="9" t="s">
        <v>30</v>
      </c>
      <c r="B9" s="9" t="s">
        <v>32</v>
      </c>
      <c r="C9" s="9"/>
      <c r="D9" s="9" t="s">
        <v>9</v>
      </c>
      <c r="E9" s="9" t="s">
        <v>54</v>
      </c>
      <c r="F9" s="10">
        <v>12.5</v>
      </c>
      <c r="G9" s="9">
        <v>45</v>
      </c>
      <c r="H9" s="9">
        <v>13</v>
      </c>
      <c r="I9" s="9">
        <v>0</v>
      </c>
      <c r="J9" s="10">
        <f>F9*G9+H9</f>
        <v>575.5</v>
      </c>
      <c r="K9" s="10"/>
      <c r="L9" s="10">
        <f>J9*8%</f>
        <v>46.04</v>
      </c>
      <c r="M9" s="10">
        <f>J9*1.5%</f>
        <v>8.6325000000000003</v>
      </c>
      <c r="N9" s="10">
        <f>J9*3.5%</f>
        <v>20.142500000000002</v>
      </c>
      <c r="O9" s="9">
        <v>0</v>
      </c>
      <c r="P9" s="10">
        <f>J9-L9-M9-N9</f>
        <v>500.685</v>
      </c>
      <c r="Q9" s="10">
        <f>(J9*2)*4*8.33%</f>
        <v>383.51319999999998</v>
      </c>
      <c r="R9" s="10">
        <f>Q9*8%</f>
        <v>30.681055999999998</v>
      </c>
      <c r="S9" s="10">
        <f>Q9-R9</f>
        <v>352.83214399999997</v>
      </c>
    </row>
    <row r="10" spans="1:19" ht="15.75">
      <c r="A10" s="11" t="s">
        <v>31</v>
      </c>
      <c r="B10" s="11" t="s">
        <v>33</v>
      </c>
      <c r="C10" s="11"/>
      <c r="D10" s="11" t="s">
        <v>10</v>
      </c>
      <c r="E10" s="11" t="s">
        <v>55</v>
      </c>
      <c r="F10" s="12">
        <v>4.25</v>
      </c>
      <c r="G10" s="11">
        <v>44</v>
      </c>
      <c r="H10" s="11">
        <v>2</v>
      </c>
      <c r="I10" s="11">
        <v>0</v>
      </c>
      <c r="J10" s="12">
        <f>F10*G10+H10</f>
        <v>189</v>
      </c>
      <c r="K10" s="12"/>
      <c r="L10" s="12">
        <f t="shared" ref="L10:L20" si="0">J10*8%</f>
        <v>15.120000000000001</v>
      </c>
      <c r="M10" s="12">
        <f t="shared" ref="M10:M20" si="1">J10*1.5%</f>
        <v>2.835</v>
      </c>
      <c r="N10" s="12">
        <v>0</v>
      </c>
      <c r="O10" s="11">
        <v>0</v>
      </c>
      <c r="P10" s="12">
        <f t="shared" ref="P10:P20" si="2">J10-L10-M10-N10</f>
        <v>171.04499999999999</v>
      </c>
      <c r="Q10" s="12">
        <f t="shared" ref="Q10:Q20" si="3">(J10*2)*4*8.33%</f>
        <v>125.9496</v>
      </c>
      <c r="R10" s="12">
        <f t="shared" ref="R10:R20" si="4">Q10*8%</f>
        <v>10.075968000000001</v>
      </c>
      <c r="S10" s="12">
        <f t="shared" ref="S10:S20" si="5">Q10-R10</f>
        <v>115.873632</v>
      </c>
    </row>
    <row r="11" spans="1:19" ht="15.75">
      <c r="A11" s="13" t="s">
        <v>28</v>
      </c>
      <c r="B11" s="13" t="s">
        <v>34</v>
      </c>
      <c r="C11" s="13"/>
      <c r="D11" s="13" t="s">
        <v>11</v>
      </c>
      <c r="E11" s="13" t="s">
        <v>55</v>
      </c>
      <c r="F11" s="14">
        <v>4.25</v>
      </c>
      <c r="G11" s="13">
        <v>45</v>
      </c>
      <c r="H11" s="13">
        <v>8</v>
      </c>
      <c r="I11" s="13">
        <v>0</v>
      </c>
      <c r="J11" s="14">
        <f>F11*G11+H11</f>
        <v>199.25</v>
      </c>
      <c r="K11" s="14"/>
      <c r="L11" s="14">
        <f t="shared" si="0"/>
        <v>15.94</v>
      </c>
      <c r="M11" s="14">
        <f t="shared" si="1"/>
        <v>2.98875</v>
      </c>
      <c r="N11" s="14">
        <v>0</v>
      </c>
      <c r="O11" s="13">
        <v>0</v>
      </c>
      <c r="P11" s="14">
        <f t="shared" si="2"/>
        <v>180.32124999999999</v>
      </c>
      <c r="Q11" s="14">
        <f t="shared" si="3"/>
        <v>132.78020000000001</v>
      </c>
      <c r="R11" s="14">
        <f t="shared" si="4"/>
        <v>10.622416000000001</v>
      </c>
      <c r="S11" s="14">
        <f t="shared" si="5"/>
        <v>122.15778400000001</v>
      </c>
    </row>
    <row r="12" spans="1:19" ht="15.75">
      <c r="A12" s="15" t="s">
        <v>29</v>
      </c>
      <c r="B12" s="15" t="s">
        <v>35</v>
      </c>
      <c r="C12" s="15"/>
      <c r="D12" s="15" t="s">
        <v>60</v>
      </c>
      <c r="E12" s="15" t="s">
        <v>56</v>
      </c>
      <c r="F12" s="15">
        <v>4.25</v>
      </c>
      <c r="G12" s="15">
        <v>45</v>
      </c>
      <c r="H12" s="15">
        <v>4</v>
      </c>
      <c r="I12" s="15">
        <v>0</v>
      </c>
      <c r="J12" s="16">
        <f>F12*G12+H12</f>
        <v>195.25</v>
      </c>
      <c r="K12" s="16"/>
      <c r="L12" s="16">
        <f t="shared" si="0"/>
        <v>15.620000000000001</v>
      </c>
      <c r="M12" s="16">
        <f t="shared" si="1"/>
        <v>2.92875</v>
      </c>
      <c r="N12" s="16">
        <v>0</v>
      </c>
      <c r="O12" s="15">
        <v>0</v>
      </c>
      <c r="P12" s="16">
        <f t="shared" si="2"/>
        <v>176.70124999999999</v>
      </c>
      <c r="Q12" s="37">
        <f t="shared" si="3"/>
        <v>130.1146</v>
      </c>
      <c r="R12" s="37">
        <f t="shared" si="4"/>
        <v>10.409167999999999</v>
      </c>
      <c r="S12" s="37">
        <f t="shared" si="5"/>
        <v>119.705432</v>
      </c>
    </row>
    <row r="13" spans="1:19" ht="15.75">
      <c r="A13" s="17" t="s">
        <v>27</v>
      </c>
      <c r="B13" s="17" t="s">
        <v>36</v>
      </c>
      <c r="C13" s="17"/>
      <c r="D13" s="17" t="s">
        <v>12</v>
      </c>
      <c r="E13" s="17" t="s">
        <v>55</v>
      </c>
      <c r="F13" s="17">
        <v>2.75</v>
      </c>
      <c r="G13" s="17">
        <v>44</v>
      </c>
      <c r="H13" s="17">
        <v>6</v>
      </c>
      <c r="I13" s="17">
        <v>0</v>
      </c>
      <c r="J13" s="18">
        <f>F13*G13+H13</f>
        <v>127</v>
      </c>
      <c r="K13" s="18"/>
      <c r="L13" s="18">
        <f t="shared" si="0"/>
        <v>10.16</v>
      </c>
      <c r="M13" s="18">
        <f t="shared" si="1"/>
        <v>1.905</v>
      </c>
      <c r="N13" s="18">
        <v>0</v>
      </c>
      <c r="O13" s="17">
        <v>0</v>
      </c>
      <c r="P13" s="18">
        <f t="shared" si="2"/>
        <v>114.935</v>
      </c>
      <c r="Q13" s="18">
        <f t="shared" si="3"/>
        <v>84.632800000000003</v>
      </c>
      <c r="R13" s="18">
        <f t="shared" si="4"/>
        <v>6.7706240000000006</v>
      </c>
      <c r="S13" s="18">
        <f t="shared" si="5"/>
        <v>77.862176000000005</v>
      </c>
    </row>
    <row r="14" spans="1:19" ht="15.75">
      <c r="A14" s="19" t="s">
        <v>26</v>
      </c>
      <c r="B14" s="19" t="s">
        <v>37</v>
      </c>
      <c r="C14" s="19"/>
      <c r="D14" s="19" t="s">
        <v>13</v>
      </c>
      <c r="E14" s="19" t="s">
        <v>54</v>
      </c>
      <c r="F14" s="19">
        <v>4.25</v>
      </c>
      <c r="G14" s="19">
        <v>45</v>
      </c>
      <c r="H14" s="19">
        <v>10</v>
      </c>
      <c r="I14" s="19">
        <v>0</v>
      </c>
      <c r="J14" s="20">
        <f t="shared" ref="J14:J20" si="6">F14*G14+H14</f>
        <v>201.25</v>
      </c>
      <c r="K14" s="20"/>
      <c r="L14" s="20">
        <f t="shared" si="0"/>
        <v>16.100000000000001</v>
      </c>
      <c r="M14" s="20">
        <f t="shared" si="1"/>
        <v>3.0187499999999998</v>
      </c>
      <c r="N14" s="20">
        <v>0</v>
      </c>
      <c r="O14" s="19">
        <v>0</v>
      </c>
      <c r="P14" s="20">
        <f t="shared" si="2"/>
        <v>182.13124999999999</v>
      </c>
      <c r="Q14" s="20">
        <f t="shared" si="3"/>
        <v>134.113</v>
      </c>
      <c r="R14" s="20">
        <f t="shared" si="4"/>
        <v>10.729039999999999</v>
      </c>
      <c r="S14" s="20">
        <f t="shared" si="5"/>
        <v>123.38396</v>
      </c>
    </row>
    <row r="15" spans="1:19" ht="15.75">
      <c r="A15" s="21" t="s">
        <v>25</v>
      </c>
      <c r="B15" s="21" t="s">
        <v>38</v>
      </c>
      <c r="C15" s="21"/>
      <c r="D15" s="21" t="s">
        <v>14</v>
      </c>
      <c r="E15" s="21" t="s">
        <v>54</v>
      </c>
      <c r="F15" s="21">
        <v>4.25</v>
      </c>
      <c r="G15" s="21">
        <v>45</v>
      </c>
      <c r="H15" s="21">
        <v>7</v>
      </c>
      <c r="I15" s="21">
        <v>0</v>
      </c>
      <c r="J15" s="22">
        <f t="shared" si="6"/>
        <v>198.25</v>
      </c>
      <c r="K15" s="22"/>
      <c r="L15" s="22">
        <f t="shared" si="0"/>
        <v>15.860000000000001</v>
      </c>
      <c r="M15" s="22">
        <f t="shared" si="1"/>
        <v>2.9737499999999999</v>
      </c>
      <c r="N15" s="22">
        <v>0</v>
      </c>
      <c r="O15" s="21">
        <v>0</v>
      </c>
      <c r="P15" s="22">
        <f t="shared" si="2"/>
        <v>179.41624999999999</v>
      </c>
      <c r="Q15" s="22">
        <f t="shared" si="3"/>
        <v>132.1138</v>
      </c>
      <c r="R15" s="22">
        <f t="shared" si="4"/>
        <v>10.569103999999999</v>
      </c>
      <c r="S15" s="22">
        <f t="shared" si="5"/>
        <v>121.544696</v>
      </c>
    </row>
    <row r="16" spans="1:19" ht="15.75">
      <c r="A16" s="23" t="s">
        <v>24</v>
      </c>
      <c r="B16" s="23" t="s">
        <v>39</v>
      </c>
      <c r="C16" s="23"/>
      <c r="D16" s="23" t="s">
        <v>15</v>
      </c>
      <c r="E16" s="23" t="s">
        <v>55</v>
      </c>
      <c r="F16" s="23">
        <v>4.25</v>
      </c>
      <c r="G16" s="23">
        <v>45</v>
      </c>
      <c r="H16" s="23">
        <v>5</v>
      </c>
      <c r="I16" s="23">
        <v>0</v>
      </c>
      <c r="J16" s="24">
        <f t="shared" si="6"/>
        <v>196.25</v>
      </c>
      <c r="K16" s="24"/>
      <c r="L16" s="24">
        <f t="shared" si="0"/>
        <v>15.700000000000001</v>
      </c>
      <c r="M16" s="24">
        <f t="shared" si="1"/>
        <v>2.9437500000000001</v>
      </c>
      <c r="N16" s="24">
        <v>0</v>
      </c>
      <c r="O16" s="23">
        <v>0</v>
      </c>
      <c r="P16" s="24">
        <f t="shared" si="2"/>
        <v>177.60625000000002</v>
      </c>
      <c r="Q16" s="38">
        <f t="shared" si="3"/>
        <v>130.78100000000001</v>
      </c>
      <c r="R16" s="38">
        <f t="shared" si="4"/>
        <v>10.462480000000001</v>
      </c>
      <c r="S16" s="38">
        <f t="shared" si="5"/>
        <v>120.31852000000001</v>
      </c>
    </row>
    <row r="17" spans="1:20" ht="15.75">
      <c r="A17" s="25" t="s">
        <v>23</v>
      </c>
      <c r="B17" s="25" t="s">
        <v>40</v>
      </c>
      <c r="C17" s="25"/>
      <c r="D17" s="25" t="s">
        <v>16</v>
      </c>
      <c r="E17" s="25" t="s">
        <v>57</v>
      </c>
      <c r="F17" s="25">
        <v>4.25</v>
      </c>
      <c r="G17" s="25">
        <v>45</v>
      </c>
      <c r="H17" s="25">
        <v>5</v>
      </c>
      <c r="I17" s="25">
        <v>0</v>
      </c>
      <c r="J17" s="26">
        <f t="shared" si="6"/>
        <v>196.25</v>
      </c>
      <c r="K17" s="26"/>
      <c r="L17" s="26">
        <f t="shared" si="0"/>
        <v>15.700000000000001</v>
      </c>
      <c r="M17" s="26">
        <f t="shared" si="1"/>
        <v>2.9437500000000001</v>
      </c>
      <c r="N17" s="26">
        <v>0</v>
      </c>
      <c r="O17" s="25">
        <v>0</v>
      </c>
      <c r="P17" s="26">
        <f t="shared" si="2"/>
        <v>177.60625000000002</v>
      </c>
      <c r="Q17" s="26">
        <f t="shared" si="3"/>
        <v>130.78100000000001</v>
      </c>
      <c r="R17" s="26">
        <f t="shared" si="4"/>
        <v>10.462480000000001</v>
      </c>
      <c r="S17" s="26">
        <f t="shared" si="5"/>
        <v>120.31852000000001</v>
      </c>
      <c r="T17" s="1"/>
    </row>
    <row r="18" spans="1:20" ht="15.75">
      <c r="A18" s="27" t="s">
        <v>21</v>
      </c>
      <c r="B18" s="27" t="s">
        <v>41</v>
      </c>
      <c r="C18" s="27"/>
      <c r="D18" s="27" t="s">
        <v>17</v>
      </c>
      <c r="E18" s="27" t="s">
        <v>58</v>
      </c>
      <c r="F18" s="27">
        <v>3.25</v>
      </c>
      <c r="G18" s="27">
        <v>45</v>
      </c>
      <c r="H18" s="27">
        <v>9</v>
      </c>
      <c r="I18" s="27">
        <v>0</v>
      </c>
      <c r="J18" s="28">
        <f t="shared" si="6"/>
        <v>155.25</v>
      </c>
      <c r="K18" s="28"/>
      <c r="L18" s="28">
        <f t="shared" si="0"/>
        <v>12.42</v>
      </c>
      <c r="M18" s="28">
        <f t="shared" si="1"/>
        <v>2.3287499999999999</v>
      </c>
      <c r="N18" s="28">
        <v>0</v>
      </c>
      <c r="O18" s="27">
        <v>0</v>
      </c>
      <c r="P18" s="28">
        <f t="shared" si="2"/>
        <v>140.50125</v>
      </c>
      <c r="Q18" s="28">
        <f t="shared" si="3"/>
        <v>103.4586</v>
      </c>
      <c r="R18" s="28">
        <f t="shared" si="4"/>
        <v>8.276688</v>
      </c>
      <c r="S18" s="28">
        <f t="shared" si="5"/>
        <v>95.181912000000011</v>
      </c>
    </row>
    <row r="19" spans="1:20" ht="15.75">
      <c r="A19" s="29" t="s">
        <v>20</v>
      </c>
      <c r="B19" s="29" t="s">
        <v>42</v>
      </c>
      <c r="C19" s="29"/>
      <c r="D19" s="29" t="s">
        <v>18</v>
      </c>
      <c r="E19" s="29" t="s">
        <v>59</v>
      </c>
      <c r="F19" s="29">
        <v>3.25</v>
      </c>
      <c r="G19" s="29">
        <v>45</v>
      </c>
      <c r="H19" s="29">
        <v>9</v>
      </c>
      <c r="I19" s="29">
        <v>0</v>
      </c>
      <c r="J19" s="30">
        <f t="shared" si="6"/>
        <v>155.25</v>
      </c>
      <c r="K19" s="30"/>
      <c r="L19" s="30">
        <f t="shared" si="0"/>
        <v>12.42</v>
      </c>
      <c r="M19" s="30">
        <f t="shared" si="1"/>
        <v>2.3287499999999999</v>
      </c>
      <c r="N19" s="30">
        <v>0</v>
      </c>
      <c r="O19" s="29">
        <v>0</v>
      </c>
      <c r="P19" s="30">
        <f t="shared" si="2"/>
        <v>140.50125</v>
      </c>
      <c r="Q19" s="30">
        <f t="shared" si="3"/>
        <v>103.4586</v>
      </c>
      <c r="R19" s="30">
        <f t="shared" si="4"/>
        <v>8.276688</v>
      </c>
      <c r="S19" s="30">
        <f t="shared" si="5"/>
        <v>95.181912000000011</v>
      </c>
    </row>
    <row r="20" spans="1:20" ht="15.75">
      <c r="A20" s="31" t="s">
        <v>22</v>
      </c>
      <c r="B20" s="31" t="s">
        <v>43</v>
      </c>
      <c r="C20" s="31"/>
      <c r="D20" s="31" t="s">
        <v>19</v>
      </c>
      <c r="E20" s="31" t="s">
        <v>55</v>
      </c>
      <c r="F20" s="32">
        <v>3</v>
      </c>
      <c r="G20" s="31">
        <v>43</v>
      </c>
      <c r="H20" s="31">
        <v>3</v>
      </c>
      <c r="I20" s="31">
        <v>0</v>
      </c>
      <c r="J20" s="32">
        <f t="shared" si="6"/>
        <v>132</v>
      </c>
      <c r="K20" s="33"/>
      <c r="L20" s="32">
        <f t="shared" si="0"/>
        <v>10.56</v>
      </c>
      <c r="M20" s="32">
        <f t="shared" si="1"/>
        <v>1.98</v>
      </c>
      <c r="N20" s="32">
        <v>0</v>
      </c>
      <c r="O20" s="31">
        <v>0</v>
      </c>
      <c r="P20" s="32">
        <f t="shared" si="2"/>
        <v>119.46</v>
      </c>
      <c r="Q20" s="32">
        <f t="shared" si="3"/>
        <v>87.964799999999997</v>
      </c>
      <c r="R20" s="32">
        <f t="shared" si="4"/>
        <v>7.0371839999999999</v>
      </c>
      <c r="S20" s="32">
        <f t="shared" si="5"/>
        <v>80.927616</v>
      </c>
    </row>
    <row r="21" spans="1:20" ht="15.75">
      <c r="A21" s="35"/>
      <c r="B21" s="35"/>
      <c r="C21" s="35"/>
      <c r="D21" s="35" t="s">
        <v>64</v>
      </c>
      <c r="E21" s="35"/>
      <c r="F21" s="36">
        <f>SUM(F9:F20)</f>
        <v>54.5</v>
      </c>
      <c r="G21" s="35">
        <f>SUM(G9:G20)</f>
        <v>536</v>
      </c>
      <c r="H21" s="35">
        <f>SUM(H9:H20)</f>
        <v>81</v>
      </c>
      <c r="I21" s="35">
        <f>SUM(I9:I20)</f>
        <v>0</v>
      </c>
      <c r="J21" s="36">
        <f>SUM(J9:J20)</f>
        <v>2520.5</v>
      </c>
      <c r="K21" s="34"/>
      <c r="L21" s="36">
        <f>SUM(L9:L20)</f>
        <v>201.63999999999996</v>
      </c>
      <c r="M21" s="36">
        <f>SUM(M9:M20)</f>
        <v>37.807500000000005</v>
      </c>
      <c r="N21" s="36">
        <f>SUM(N9:N20)</f>
        <v>20.142500000000002</v>
      </c>
      <c r="O21" s="36">
        <f>SUM(O9:O20)</f>
        <v>0</v>
      </c>
      <c r="P21" s="36">
        <f>SUM(P9:P20)</f>
        <v>2260.91</v>
      </c>
      <c r="Q21" s="36">
        <f>SUM(Q9:Q20)</f>
        <v>1679.6611999999998</v>
      </c>
      <c r="R21" s="36">
        <f>SUM(R9:R20)</f>
        <v>134.372896</v>
      </c>
      <c r="S21" s="36">
        <f>SUM(S9:S20)</f>
        <v>1545.2883039999999</v>
      </c>
    </row>
    <row r="22" spans="1:20" ht="15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</row>
  </sheetData>
  <mergeCells count="6">
    <mergeCell ref="L7:O7"/>
    <mergeCell ref="A1:K1"/>
    <mergeCell ref="A2:G2"/>
    <mergeCell ref="A3:G3"/>
    <mergeCell ref="A4:G4"/>
    <mergeCell ref="A5:G5"/>
  </mergeCells>
  <pageMargins left="0.31496062992125984" right="0.31496062992125984" top="0.35433070866141736" bottom="0.35433070866141736" header="0.11811023622047245" footer="0.11811023622047245"/>
  <pageSetup paperSize="3" scale="70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PROYECTO CONÉCTATE AL CONOCIMIENTO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Estudiante</dc:creator>
  <cp:lastModifiedBy>Estudiante</cp:lastModifiedBy>
  <cp:lastPrinted>2010-11-25T21:38:58Z</cp:lastPrinted>
  <dcterms:created xsi:type="dcterms:W3CDTF">2010-11-25T19:25:55Z</dcterms:created>
  <dcterms:modified xsi:type="dcterms:W3CDTF">2010-11-25T21:56:14Z</dcterms:modified>
</cp:coreProperties>
</file>