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<sst xmlns="http://schemas.openxmlformats.org/spreadsheetml/2006/main" count="43" uniqueCount="24">
  <si>
    <t>Suj</t>
  </si>
  <si>
    <t>ÍTEMS</t>
  </si>
  <si>
    <t>CONFIABILIDAD DE LA ENCUESTA ANÓNIMA A LOS ALUMNOS (PILOTAJE DONDE 1-10: ALUMNOS UNMSM y 11-20: ALUMNOS UNSCH)</t>
  </si>
  <si>
    <t>TABLA DE PROCEDIMIENTOS DE DOS MITADES: DIVISIÓN DE ÍTEMS EN PARES (X) E IMPARES (Y)</t>
  </si>
  <si>
    <t>X</t>
  </si>
  <si>
    <t>Y</t>
  </si>
  <si>
    <t>X*Y</t>
  </si>
  <si>
    <r>
      <t>X</t>
    </r>
    <r>
      <rPr>
        <b/>
        <vertAlign val="superscript"/>
        <sz val="10"/>
        <rFont val="Arial"/>
        <family val="2"/>
      </rPr>
      <t>2</t>
    </r>
  </si>
  <si>
    <r>
      <t>Y</t>
    </r>
    <r>
      <rPr>
        <b/>
        <vertAlign val="superscript"/>
        <sz val="10"/>
        <rFont val="Arial"/>
        <family val="2"/>
      </rPr>
      <t>2</t>
    </r>
  </si>
  <si>
    <t>r</t>
  </si>
  <si>
    <t xml:space="preserve"> =</t>
  </si>
  <si>
    <t>n</t>
  </si>
  <si>
    <t xml:space="preserve"> -</t>
  </si>
  <si>
    <t>Producto</t>
  </si>
  <si>
    <t>Raíz Cuadrada</t>
  </si>
  <si>
    <r>
      <t>n</t>
    </r>
    <r>
      <rPr>
        <b/>
        <sz val="9"/>
        <rFont val="Symbol"/>
        <family val="1"/>
      </rPr>
      <t>S</t>
    </r>
    <r>
      <rPr>
        <b/>
        <sz val="9"/>
        <rFont val="Arial"/>
        <family val="0"/>
      </rPr>
      <t>XY</t>
    </r>
  </si>
  <si>
    <r>
      <t>S</t>
    </r>
    <r>
      <rPr>
        <b/>
        <sz val="9"/>
        <rFont val="Arial"/>
        <family val="0"/>
      </rPr>
      <t>X*</t>
    </r>
    <r>
      <rPr>
        <b/>
        <sz val="9"/>
        <rFont val="Symbol"/>
        <family val="1"/>
      </rPr>
      <t>S</t>
    </r>
    <r>
      <rPr>
        <b/>
        <sz val="9"/>
        <rFont val="Arial"/>
        <family val="0"/>
      </rPr>
      <t>Y</t>
    </r>
  </si>
  <si>
    <r>
      <t>n</t>
    </r>
    <r>
      <rPr>
        <b/>
        <sz val="9"/>
        <rFont val="Symbol"/>
        <family val="1"/>
      </rPr>
      <t>S</t>
    </r>
    <r>
      <rPr>
        <b/>
        <sz val="9"/>
        <rFont val="Arial"/>
        <family val="0"/>
      </rPr>
      <t>X</t>
    </r>
    <r>
      <rPr>
        <b/>
        <vertAlign val="superscript"/>
        <sz val="9"/>
        <rFont val="Arial"/>
        <family val="2"/>
      </rPr>
      <t>2</t>
    </r>
  </si>
  <si>
    <r>
      <t>(S</t>
    </r>
    <r>
      <rPr>
        <b/>
        <sz val="9"/>
        <rFont val="Arial"/>
        <family val="0"/>
      </rPr>
      <t>X)</t>
    </r>
    <r>
      <rPr>
        <b/>
        <vertAlign val="superscript"/>
        <sz val="9"/>
        <rFont val="Arial"/>
        <family val="2"/>
      </rPr>
      <t>2</t>
    </r>
  </si>
  <si>
    <r>
      <t>n</t>
    </r>
    <r>
      <rPr>
        <b/>
        <sz val="9"/>
        <rFont val="Symbol"/>
        <family val="1"/>
      </rPr>
      <t>S</t>
    </r>
    <r>
      <rPr>
        <b/>
        <sz val="9"/>
        <rFont val="Arial"/>
        <family val="0"/>
      </rPr>
      <t>Y</t>
    </r>
    <r>
      <rPr>
        <b/>
        <vertAlign val="superscript"/>
        <sz val="9"/>
        <rFont val="Arial"/>
        <family val="2"/>
      </rPr>
      <t>2</t>
    </r>
  </si>
  <si>
    <r>
      <t>(S</t>
    </r>
    <r>
      <rPr>
        <b/>
        <sz val="9"/>
        <rFont val="Arial"/>
        <family val="0"/>
      </rPr>
      <t>Y)</t>
    </r>
    <r>
      <rPr>
        <b/>
        <vertAlign val="superscript"/>
        <sz val="9"/>
        <rFont val="Arial"/>
        <family val="2"/>
      </rPr>
      <t>2</t>
    </r>
  </si>
  <si>
    <t>R</t>
  </si>
  <si>
    <t>Índice de correlación de Pearson:</t>
  </si>
  <si>
    <t>Correción utilizando la ecuación de Spearman - Brown: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</si>
</sst>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0"/>
    </font>
    <font>
      <b/>
      <sz val="9"/>
      <name val="Symbol"/>
      <family val="1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 topLeftCell="D10">
      <selection activeCell="AH40" sqref="AH40"/>
    </sheetView>
  </sheetViews>
  <sheetFormatPr defaultColWidth="11.421875" defaultRowHeight="12.75"/>
  <cols>
    <col min="1" max="1" width="3.421875" style="0" customWidth="1"/>
    <col min="2" max="2" width="3.7109375" style="0" customWidth="1"/>
    <col min="3" max="3" width="5.8515625" style="0" customWidth="1"/>
    <col min="4" max="4" width="8.28125" style="0" customWidth="1"/>
    <col min="5" max="6" width="3.7109375" style="0" customWidth="1"/>
    <col min="7" max="7" width="5.140625" style="0" customWidth="1"/>
    <col min="8" max="11" width="3.7109375" style="0" customWidth="1"/>
    <col min="12" max="12" width="9.57421875" style="0" customWidth="1"/>
    <col min="13" max="19" width="3.7109375" style="0" customWidth="1"/>
    <col min="20" max="20" width="6.140625" style="0" customWidth="1"/>
    <col min="21" max="21" width="5.00390625" style="0" customWidth="1"/>
    <col min="22" max="28" width="3.7109375" style="0" customWidth="1"/>
    <col min="29" max="30" width="4.7109375" style="0" customWidth="1"/>
    <col min="31" max="31" width="6.28125" style="0" customWidth="1"/>
    <col min="32" max="32" width="6.140625" style="0" customWidth="1"/>
    <col min="33" max="33" width="5.7109375" style="0" customWidth="1"/>
  </cols>
  <sheetData>
    <row r="1" ht="12.75">
      <c r="B1" s="1" t="s">
        <v>2</v>
      </c>
    </row>
    <row r="2" spans="1:33" ht="12.75">
      <c r="A2" s="1"/>
      <c r="B2" s="1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>
      <c r="A3" s="1"/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>
      <c r="A4" s="2" t="s">
        <v>0</v>
      </c>
      <c r="B4" s="3">
        <v>1</v>
      </c>
      <c r="C4" s="3">
        <f>1+B4</f>
        <v>2</v>
      </c>
      <c r="D4" s="3">
        <f aca="true" t="shared" si="0" ref="D4:AA4">1+C4</f>
        <v>3</v>
      </c>
      <c r="E4" s="3">
        <f t="shared" si="0"/>
        <v>4</v>
      </c>
      <c r="F4" s="3">
        <f t="shared" si="0"/>
        <v>5</v>
      </c>
      <c r="G4" s="3">
        <f t="shared" si="0"/>
        <v>6</v>
      </c>
      <c r="H4" s="3">
        <f t="shared" si="0"/>
        <v>7</v>
      </c>
      <c r="I4" s="3">
        <f t="shared" si="0"/>
        <v>8</v>
      </c>
      <c r="J4" s="3">
        <f t="shared" si="0"/>
        <v>9</v>
      </c>
      <c r="K4" s="3">
        <f t="shared" si="0"/>
        <v>10</v>
      </c>
      <c r="L4" s="3">
        <f t="shared" si="0"/>
        <v>11</v>
      </c>
      <c r="M4" s="3">
        <f t="shared" si="0"/>
        <v>12</v>
      </c>
      <c r="N4" s="3">
        <f t="shared" si="0"/>
        <v>13</v>
      </c>
      <c r="O4" s="3">
        <f t="shared" si="0"/>
        <v>14</v>
      </c>
      <c r="P4" s="3">
        <f t="shared" si="0"/>
        <v>15</v>
      </c>
      <c r="Q4" s="3">
        <f t="shared" si="0"/>
        <v>16</v>
      </c>
      <c r="R4" s="3">
        <f t="shared" si="0"/>
        <v>17</v>
      </c>
      <c r="S4" s="3">
        <f t="shared" si="0"/>
        <v>18</v>
      </c>
      <c r="T4" s="3">
        <f t="shared" si="0"/>
        <v>19</v>
      </c>
      <c r="U4" s="3">
        <f t="shared" si="0"/>
        <v>20</v>
      </c>
      <c r="V4" s="3">
        <f t="shared" si="0"/>
        <v>21</v>
      </c>
      <c r="W4" s="3">
        <f t="shared" si="0"/>
        <v>22</v>
      </c>
      <c r="X4" s="3">
        <f t="shared" si="0"/>
        <v>23</v>
      </c>
      <c r="Y4" s="3">
        <f t="shared" si="0"/>
        <v>24</v>
      </c>
      <c r="Z4" s="3">
        <f t="shared" si="0"/>
        <v>25</v>
      </c>
      <c r="AA4" s="3">
        <f t="shared" si="0"/>
        <v>26</v>
      </c>
      <c r="AB4" s="3">
        <v>27</v>
      </c>
      <c r="AC4" s="3" t="s">
        <v>4</v>
      </c>
      <c r="AD4" s="3" t="s">
        <v>5</v>
      </c>
      <c r="AE4" s="3" t="s">
        <v>6</v>
      </c>
      <c r="AF4" s="3" t="s">
        <v>7</v>
      </c>
      <c r="AG4" s="3" t="s">
        <v>8</v>
      </c>
    </row>
    <row r="5" spans="1:33" ht="12.75">
      <c r="A5" s="2">
        <v>1</v>
      </c>
      <c r="B5" s="3">
        <v>2</v>
      </c>
      <c r="C5" s="3">
        <v>2</v>
      </c>
      <c r="D5" s="3">
        <v>2</v>
      </c>
      <c r="E5" s="3">
        <v>3</v>
      </c>
      <c r="F5" s="3">
        <v>2</v>
      </c>
      <c r="G5" s="3">
        <v>2</v>
      </c>
      <c r="H5" s="3">
        <v>4</v>
      </c>
      <c r="I5" s="3">
        <v>4</v>
      </c>
      <c r="J5" s="3">
        <v>3</v>
      </c>
      <c r="K5" s="3">
        <v>2</v>
      </c>
      <c r="L5" s="3">
        <v>2</v>
      </c>
      <c r="M5" s="3">
        <v>3</v>
      </c>
      <c r="N5" s="3">
        <v>2</v>
      </c>
      <c r="O5" s="3">
        <v>3</v>
      </c>
      <c r="P5" s="3">
        <v>2</v>
      </c>
      <c r="Q5" s="3">
        <v>1</v>
      </c>
      <c r="R5" s="3">
        <v>2</v>
      </c>
      <c r="S5" s="3">
        <v>4</v>
      </c>
      <c r="T5" s="3">
        <v>4</v>
      </c>
      <c r="U5" s="3">
        <v>4</v>
      </c>
      <c r="V5" s="3">
        <v>4</v>
      </c>
      <c r="W5" s="3">
        <v>3</v>
      </c>
      <c r="X5" s="3">
        <v>3</v>
      </c>
      <c r="Y5" s="3">
        <v>3</v>
      </c>
      <c r="Z5" s="3">
        <v>4</v>
      </c>
      <c r="AA5" s="3">
        <v>3</v>
      </c>
      <c r="AB5" s="3">
        <v>3</v>
      </c>
      <c r="AC5" s="3">
        <f>B5+D5+F5+H5+J5+L5+N5+P5+R5+T5+V5+X5+Z5+AB5</f>
        <v>39</v>
      </c>
      <c r="AD5" s="3">
        <f>C5+E5+G5+I5+K5+M5+O5+Q5+S5+U5+W5+Y5+AA5</f>
        <v>37</v>
      </c>
      <c r="AE5" s="2">
        <f>AC5*AD5</f>
        <v>1443</v>
      </c>
      <c r="AF5" s="2">
        <f>AC5*AC5</f>
        <v>1521</v>
      </c>
      <c r="AG5" s="2">
        <f>AD5*AD5</f>
        <v>1369</v>
      </c>
    </row>
    <row r="6" spans="1:33" ht="12.75">
      <c r="A6" s="2">
        <f>1+A5</f>
        <v>2</v>
      </c>
      <c r="B6" s="3">
        <v>4</v>
      </c>
      <c r="C6" s="3">
        <v>2</v>
      </c>
      <c r="D6" s="3">
        <v>2</v>
      </c>
      <c r="E6" s="3">
        <v>3</v>
      </c>
      <c r="F6" s="3">
        <v>4</v>
      </c>
      <c r="G6" s="3">
        <v>4</v>
      </c>
      <c r="H6" s="3">
        <v>2</v>
      </c>
      <c r="I6" s="3">
        <v>2</v>
      </c>
      <c r="J6" s="3">
        <v>4</v>
      </c>
      <c r="K6" s="3">
        <v>5</v>
      </c>
      <c r="L6" s="3">
        <v>2</v>
      </c>
      <c r="M6" s="3">
        <v>4</v>
      </c>
      <c r="N6" s="3">
        <v>4</v>
      </c>
      <c r="O6" s="3">
        <v>5</v>
      </c>
      <c r="P6" s="3">
        <v>3</v>
      </c>
      <c r="Q6" s="3">
        <v>2</v>
      </c>
      <c r="R6" s="3">
        <v>4</v>
      </c>
      <c r="S6" s="3">
        <v>5</v>
      </c>
      <c r="T6" s="3">
        <v>5</v>
      </c>
      <c r="U6" s="3">
        <v>5</v>
      </c>
      <c r="V6" s="3">
        <v>3</v>
      </c>
      <c r="W6" s="3">
        <v>5</v>
      </c>
      <c r="X6" s="3">
        <v>5</v>
      </c>
      <c r="Y6" s="3">
        <v>4</v>
      </c>
      <c r="Z6" s="3">
        <v>4</v>
      </c>
      <c r="AA6" s="3">
        <v>4</v>
      </c>
      <c r="AB6" s="3">
        <v>4</v>
      </c>
      <c r="AC6" s="3">
        <f aca="true" t="shared" si="1" ref="AC6:AC24">B6+D6+F6+H6+J6+L6+N6+P6+R6+T6+V6+X6+Z6+AB6</f>
        <v>50</v>
      </c>
      <c r="AD6" s="3">
        <f aca="true" t="shared" si="2" ref="AD6:AD24">C6+E6+G6+I6+K6+M6+O6+Q6+S6+U6+W6+Y6+AA6</f>
        <v>50</v>
      </c>
      <c r="AE6" s="2">
        <f aca="true" t="shared" si="3" ref="AE6:AE24">AC6*AD6</f>
        <v>2500</v>
      </c>
      <c r="AF6" s="2">
        <f aca="true" t="shared" si="4" ref="AF6:AF24">AC6*AC6</f>
        <v>2500</v>
      </c>
      <c r="AG6" s="2">
        <f aca="true" t="shared" si="5" ref="AG6:AG25">AD6*AD6</f>
        <v>2500</v>
      </c>
    </row>
    <row r="7" spans="1:33" ht="12.75">
      <c r="A7" s="2">
        <f aca="true" t="shared" si="6" ref="A7:A23">1+A6</f>
        <v>3</v>
      </c>
      <c r="B7" s="3">
        <v>4</v>
      </c>
      <c r="C7" s="3">
        <v>2</v>
      </c>
      <c r="D7" s="3">
        <v>4</v>
      </c>
      <c r="E7" s="3">
        <v>4</v>
      </c>
      <c r="F7" s="3">
        <v>3</v>
      </c>
      <c r="G7" s="3">
        <v>2</v>
      </c>
      <c r="H7" s="3">
        <v>2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2</v>
      </c>
      <c r="P7" s="3">
        <v>2</v>
      </c>
      <c r="Q7" s="3">
        <v>5</v>
      </c>
      <c r="R7" s="3">
        <v>4</v>
      </c>
      <c r="S7" s="3">
        <v>4</v>
      </c>
      <c r="T7" s="3">
        <v>4</v>
      </c>
      <c r="U7" s="3">
        <v>4</v>
      </c>
      <c r="V7" s="3">
        <v>4</v>
      </c>
      <c r="W7" s="3">
        <v>4</v>
      </c>
      <c r="X7" s="3">
        <v>4</v>
      </c>
      <c r="Y7" s="3">
        <v>4</v>
      </c>
      <c r="Z7" s="3">
        <v>4</v>
      </c>
      <c r="AA7" s="3">
        <v>4</v>
      </c>
      <c r="AB7" s="3">
        <v>4</v>
      </c>
      <c r="AC7" s="3">
        <f t="shared" si="1"/>
        <v>51</v>
      </c>
      <c r="AD7" s="3">
        <f t="shared" si="2"/>
        <v>47</v>
      </c>
      <c r="AE7" s="2">
        <f t="shared" si="3"/>
        <v>2397</v>
      </c>
      <c r="AF7" s="2">
        <f t="shared" si="4"/>
        <v>2601</v>
      </c>
      <c r="AG7" s="2">
        <f t="shared" si="5"/>
        <v>2209</v>
      </c>
    </row>
    <row r="8" spans="1:33" ht="12.75">
      <c r="A8" s="2">
        <f t="shared" si="6"/>
        <v>4</v>
      </c>
      <c r="B8" s="3">
        <v>3</v>
      </c>
      <c r="C8" s="3">
        <v>4</v>
      </c>
      <c r="D8" s="3">
        <v>2</v>
      </c>
      <c r="E8" s="3">
        <v>4</v>
      </c>
      <c r="F8" s="3">
        <v>3</v>
      </c>
      <c r="G8" s="3">
        <v>2</v>
      </c>
      <c r="H8" s="3">
        <v>4</v>
      </c>
      <c r="I8" s="3">
        <v>5</v>
      </c>
      <c r="J8" s="3">
        <v>3</v>
      </c>
      <c r="K8" s="3">
        <v>4</v>
      </c>
      <c r="L8" s="3">
        <v>3</v>
      </c>
      <c r="M8" s="3">
        <v>4</v>
      </c>
      <c r="N8" s="3">
        <v>4</v>
      </c>
      <c r="O8" s="3">
        <v>4</v>
      </c>
      <c r="P8" s="3">
        <v>3</v>
      </c>
      <c r="Q8" s="3">
        <v>2</v>
      </c>
      <c r="R8" s="3">
        <v>3</v>
      </c>
      <c r="S8" s="3">
        <v>3</v>
      </c>
      <c r="T8" s="3">
        <v>4</v>
      </c>
      <c r="U8" s="3">
        <v>5</v>
      </c>
      <c r="V8" s="3">
        <v>3</v>
      </c>
      <c r="W8" s="3">
        <v>4</v>
      </c>
      <c r="X8" s="3">
        <v>5</v>
      </c>
      <c r="Y8" s="3">
        <v>3</v>
      </c>
      <c r="Z8" s="3">
        <v>5</v>
      </c>
      <c r="AA8" s="3">
        <v>3</v>
      </c>
      <c r="AB8" s="3">
        <v>5</v>
      </c>
      <c r="AC8" s="3">
        <f t="shared" si="1"/>
        <v>50</v>
      </c>
      <c r="AD8" s="3">
        <f t="shared" si="2"/>
        <v>47</v>
      </c>
      <c r="AE8" s="2">
        <f t="shared" si="3"/>
        <v>2350</v>
      </c>
      <c r="AF8" s="2">
        <f t="shared" si="4"/>
        <v>2500</v>
      </c>
      <c r="AG8" s="2">
        <f t="shared" si="5"/>
        <v>2209</v>
      </c>
    </row>
    <row r="9" spans="1:33" ht="12.75">
      <c r="A9" s="2">
        <f t="shared" si="6"/>
        <v>5</v>
      </c>
      <c r="B9" s="3">
        <v>4</v>
      </c>
      <c r="C9" s="3">
        <v>2</v>
      </c>
      <c r="D9" s="3">
        <v>3</v>
      </c>
      <c r="E9" s="3">
        <v>3</v>
      </c>
      <c r="F9" s="3">
        <v>4</v>
      </c>
      <c r="G9" s="3">
        <v>2</v>
      </c>
      <c r="H9" s="3">
        <v>3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3</v>
      </c>
      <c r="Q9" s="3">
        <v>4</v>
      </c>
      <c r="R9" s="3">
        <v>4</v>
      </c>
      <c r="S9" s="3">
        <v>4</v>
      </c>
      <c r="T9" s="3">
        <v>4</v>
      </c>
      <c r="U9" s="3">
        <v>3</v>
      </c>
      <c r="V9" s="3">
        <v>4</v>
      </c>
      <c r="W9" s="3">
        <v>4</v>
      </c>
      <c r="X9" s="3">
        <v>4</v>
      </c>
      <c r="Y9" s="3">
        <v>3</v>
      </c>
      <c r="Z9" s="3">
        <v>4</v>
      </c>
      <c r="AA9" s="3">
        <v>3</v>
      </c>
      <c r="AB9" s="3">
        <v>4</v>
      </c>
      <c r="AC9" s="3">
        <f t="shared" si="1"/>
        <v>53</v>
      </c>
      <c r="AD9" s="3">
        <f t="shared" si="2"/>
        <v>44</v>
      </c>
      <c r="AE9" s="2">
        <f t="shared" si="3"/>
        <v>2332</v>
      </c>
      <c r="AF9" s="2">
        <f t="shared" si="4"/>
        <v>2809</v>
      </c>
      <c r="AG9" s="2">
        <f t="shared" si="5"/>
        <v>1936</v>
      </c>
    </row>
    <row r="10" spans="1:33" ht="12.75">
      <c r="A10" s="2">
        <f t="shared" si="6"/>
        <v>6</v>
      </c>
      <c r="B10" s="3">
        <v>4</v>
      </c>
      <c r="C10" s="3">
        <v>2</v>
      </c>
      <c r="D10" s="3">
        <v>2</v>
      </c>
      <c r="E10" s="3">
        <v>3</v>
      </c>
      <c r="F10" s="3">
        <v>3</v>
      </c>
      <c r="G10" s="3">
        <v>2</v>
      </c>
      <c r="H10" s="3">
        <v>3</v>
      </c>
      <c r="I10" s="3">
        <v>4</v>
      </c>
      <c r="J10" s="3">
        <v>4</v>
      </c>
      <c r="K10" s="3">
        <v>3</v>
      </c>
      <c r="L10" s="3">
        <v>3</v>
      </c>
      <c r="M10" s="3">
        <v>3</v>
      </c>
      <c r="N10" s="3">
        <v>3</v>
      </c>
      <c r="O10" s="3">
        <v>3</v>
      </c>
      <c r="P10" s="3">
        <v>3</v>
      </c>
      <c r="Q10" s="3">
        <v>4</v>
      </c>
      <c r="R10" s="3">
        <v>4</v>
      </c>
      <c r="S10" s="3">
        <v>4</v>
      </c>
      <c r="T10" s="3">
        <v>4</v>
      </c>
      <c r="U10" s="3">
        <v>3</v>
      </c>
      <c r="V10" s="3">
        <v>3</v>
      </c>
      <c r="W10" s="3">
        <v>3</v>
      </c>
      <c r="X10" s="3">
        <v>4</v>
      </c>
      <c r="Y10" s="3">
        <v>3</v>
      </c>
      <c r="Z10" s="3">
        <v>4</v>
      </c>
      <c r="AA10" s="3">
        <v>3</v>
      </c>
      <c r="AB10" s="3">
        <v>3</v>
      </c>
      <c r="AC10" s="3">
        <f t="shared" si="1"/>
        <v>47</v>
      </c>
      <c r="AD10" s="3">
        <f t="shared" si="2"/>
        <v>40</v>
      </c>
      <c r="AE10" s="2">
        <f t="shared" si="3"/>
        <v>1880</v>
      </c>
      <c r="AF10" s="2">
        <f t="shared" si="4"/>
        <v>2209</v>
      </c>
      <c r="AG10" s="2">
        <f t="shared" si="5"/>
        <v>1600</v>
      </c>
    </row>
    <row r="11" spans="1:33" ht="12.75">
      <c r="A11" s="2">
        <f t="shared" si="6"/>
        <v>7</v>
      </c>
      <c r="B11" s="3">
        <v>2</v>
      </c>
      <c r="C11" s="3">
        <v>1</v>
      </c>
      <c r="D11" s="3">
        <v>2</v>
      </c>
      <c r="E11" s="3">
        <v>3</v>
      </c>
      <c r="F11" s="3">
        <v>3</v>
      </c>
      <c r="G11" s="3">
        <v>2</v>
      </c>
      <c r="H11" s="3">
        <v>3</v>
      </c>
      <c r="I11" s="3">
        <v>3</v>
      </c>
      <c r="J11" s="3">
        <v>3</v>
      </c>
      <c r="K11" s="3">
        <v>3</v>
      </c>
      <c r="L11" s="3">
        <v>4</v>
      </c>
      <c r="M11" s="3">
        <v>4</v>
      </c>
      <c r="N11" s="3">
        <v>4</v>
      </c>
      <c r="O11" s="3">
        <v>4</v>
      </c>
      <c r="P11" s="3">
        <v>3</v>
      </c>
      <c r="Q11" s="3">
        <v>4</v>
      </c>
      <c r="R11" s="3">
        <v>3</v>
      </c>
      <c r="S11" s="3">
        <v>4</v>
      </c>
      <c r="T11" s="3">
        <v>4</v>
      </c>
      <c r="U11" s="3">
        <v>4</v>
      </c>
      <c r="V11" s="3">
        <v>4</v>
      </c>
      <c r="W11" s="3">
        <v>3</v>
      </c>
      <c r="X11" s="3">
        <v>5</v>
      </c>
      <c r="Y11" s="3">
        <v>3</v>
      </c>
      <c r="Z11" s="3">
        <v>4</v>
      </c>
      <c r="AA11" s="3">
        <v>3</v>
      </c>
      <c r="AB11" s="3">
        <v>4</v>
      </c>
      <c r="AC11" s="3">
        <f t="shared" si="1"/>
        <v>48</v>
      </c>
      <c r="AD11" s="3">
        <f t="shared" si="2"/>
        <v>41</v>
      </c>
      <c r="AE11" s="2">
        <f t="shared" si="3"/>
        <v>1968</v>
      </c>
      <c r="AF11" s="2">
        <f t="shared" si="4"/>
        <v>2304</v>
      </c>
      <c r="AG11" s="2">
        <f t="shared" si="5"/>
        <v>1681</v>
      </c>
    </row>
    <row r="12" spans="1:33" ht="12.75">
      <c r="A12" s="2">
        <f t="shared" si="6"/>
        <v>8</v>
      </c>
      <c r="B12" s="3">
        <v>3</v>
      </c>
      <c r="C12" s="3">
        <v>2</v>
      </c>
      <c r="D12" s="3">
        <v>2</v>
      </c>
      <c r="E12" s="3">
        <v>3</v>
      </c>
      <c r="F12" s="3">
        <v>4</v>
      </c>
      <c r="G12" s="3">
        <v>4</v>
      </c>
      <c r="H12" s="3">
        <v>4</v>
      </c>
      <c r="I12" s="3">
        <v>4</v>
      </c>
      <c r="J12" s="3">
        <v>5</v>
      </c>
      <c r="K12" s="3">
        <v>5</v>
      </c>
      <c r="L12" s="3">
        <v>2</v>
      </c>
      <c r="M12" s="3">
        <v>3</v>
      </c>
      <c r="N12" s="3">
        <v>4</v>
      </c>
      <c r="O12" s="3">
        <v>3</v>
      </c>
      <c r="P12" s="3">
        <v>3</v>
      </c>
      <c r="Q12" s="3">
        <v>4</v>
      </c>
      <c r="R12" s="3">
        <v>3</v>
      </c>
      <c r="S12" s="3">
        <v>4</v>
      </c>
      <c r="T12" s="3">
        <v>3</v>
      </c>
      <c r="U12" s="3">
        <v>5</v>
      </c>
      <c r="V12" s="3">
        <v>3</v>
      </c>
      <c r="W12" s="3">
        <v>3</v>
      </c>
      <c r="X12" s="3">
        <v>5</v>
      </c>
      <c r="Y12" s="3">
        <v>3</v>
      </c>
      <c r="Z12" s="3">
        <v>4</v>
      </c>
      <c r="AA12" s="3">
        <v>3</v>
      </c>
      <c r="AB12" s="3">
        <v>4</v>
      </c>
      <c r="AC12" s="3">
        <f t="shared" si="1"/>
        <v>49</v>
      </c>
      <c r="AD12" s="3">
        <f t="shared" si="2"/>
        <v>46</v>
      </c>
      <c r="AE12" s="2">
        <f t="shared" si="3"/>
        <v>2254</v>
      </c>
      <c r="AF12" s="2">
        <f t="shared" si="4"/>
        <v>2401</v>
      </c>
      <c r="AG12" s="2">
        <f t="shared" si="5"/>
        <v>2116</v>
      </c>
    </row>
    <row r="13" spans="1:33" ht="12.75">
      <c r="A13" s="2">
        <f t="shared" si="6"/>
        <v>9</v>
      </c>
      <c r="B13" s="4">
        <v>3</v>
      </c>
      <c r="C13" s="4">
        <v>3</v>
      </c>
      <c r="D13" s="4">
        <v>2</v>
      </c>
      <c r="E13" s="4">
        <v>2</v>
      </c>
      <c r="F13" s="4">
        <v>2</v>
      </c>
      <c r="G13" s="4">
        <v>2</v>
      </c>
      <c r="H13" s="4">
        <v>4</v>
      </c>
      <c r="I13" s="4">
        <v>3</v>
      </c>
      <c r="J13" s="4">
        <v>3</v>
      </c>
      <c r="K13" s="4">
        <v>2</v>
      </c>
      <c r="L13" s="4">
        <v>4</v>
      </c>
      <c r="M13" s="4">
        <v>4</v>
      </c>
      <c r="N13" s="4">
        <v>4</v>
      </c>
      <c r="O13" s="4">
        <v>4</v>
      </c>
      <c r="P13" s="4">
        <v>2</v>
      </c>
      <c r="Q13" s="4">
        <v>2</v>
      </c>
      <c r="R13" s="4">
        <v>4</v>
      </c>
      <c r="S13" s="4">
        <v>4</v>
      </c>
      <c r="T13" s="4">
        <v>4</v>
      </c>
      <c r="U13" s="4">
        <v>3</v>
      </c>
      <c r="V13" s="4">
        <v>4</v>
      </c>
      <c r="W13" s="4">
        <v>3</v>
      </c>
      <c r="X13" s="4">
        <v>5</v>
      </c>
      <c r="Y13" s="4">
        <v>4</v>
      </c>
      <c r="Z13" s="4">
        <v>4</v>
      </c>
      <c r="AA13" s="4">
        <v>4</v>
      </c>
      <c r="AB13" s="4">
        <v>4</v>
      </c>
      <c r="AC13" s="3">
        <f t="shared" si="1"/>
        <v>49</v>
      </c>
      <c r="AD13" s="3">
        <f t="shared" si="2"/>
        <v>40</v>
      </c>
      <c r="AE13" s="2">
        <f t="shared" si="3"/>
        <v>1960</v>
      </c>
      <c r="AF13" s="2">
        <f t="shared" si="4"/>
        <v>2401</v>
      </c>
      <c r="AG13" s="2">
        <f t="shared" si="5"/>
        <v>1600</v>
      </c>
    </row>
    <row r="14" spans="1:33" ht="12.75">
      <c r="A14" s="2">
        <f t="shared" si="6"/>
        <v>10</v>
      </c>
      <c r="B14" s="3">
        <v>4</v>
      </c>
      <c r="C14" s="3">
        <v>1</v>
      </c>
      <c r="D14" s="3">
        <v>4</v>
      </c>
      <c r="E14" s="3">
        <v>4</v>
      </c>
      <c r="F14" s="3">
        <v>4</v>
      </c>
      <c r="G14" s="3">
        <v>4</v>
      </c>
      <c r="H14" s="3">
        <v>3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3">
        <v>4</v>
      </c>
      <c r="O14" s="3">
        <v>4</v>
      </c>
      <c r="P14" s="3">
        <v>3</v>
      </c>
      <c r="Q14" s="3">
        <v>5</v>
      </c>
      <c r="R14" s="3">
        <v>3</v>
      </c>
      <c r="S14" s="3">
        <v>3</v>
      </c>
      <c r="T14" s="3">
        <v>4</v>
      </c>
      <c r="U14" s="3">
        <v>3</v>
      </c>
      <c r="V14" s="3">
        <v>3</v>
      </c>
      <c r="W14" s="3">
        <v>3</v>
      </c>
      <c r="X14" s="3">
        <v>0</v>
      </c>
      <c r="Y14" s="3">
        <v>4</v>
      </c>
      <c r="Z14" s="3">
        <v>4</v>
      </c>
      <c r="AA14" s="3">
        <v>3</v>
      </c>
      <c r="AB14" s="3">
        <v>4</v>
      </c>
      <c r="AC14" s="3">
        <f t="shared" si="1"/>
        <v>48</v>
      </c>
      <c r="AD14" s="3">
        <f t="shared" si="2"/>
        <v>46</v>
      </c>
      <c r="AE14" s="2">
        <f t="shared" si="3"/>
        <v>2208</v>
      </c>
      <c r="AF14" s="2">
        <f t="shared" si="4"/>
        <v>2304</v>
      </c>
      <c r="AG14" s="2">
        <f t="shared" si="5"/>
        <v>2116</v>
      </c>
    </row>
    <row r="15" spans="1:33" ht="12.75">
      <c r="A15" s="2">
        <f t="shared" si="6"/>
        <v>11</v>
      </c>
      <c r="B15" s="3">
        <v>2</v>
      </c>
      <c r="C15" s="3">
        <v>1</v>
      </c>
      <c r="D15" s="3">
        <v>3</v>
      </c>
      <c r="E15" s="3">
        <v>4</v>
      </c>
      <c r="F15" s="3">
        <v>3</v>
      </c>
      <c r="G15" s="3">
        <v>4</v>
      </c>
      <c r="H15" s="3">
        <v>3</v>
      </c>
      <c r="I15" s="3">
        <v>5</v>
      </c>
      <c r="J15" s="3">
        <v>2</v>
      </c>
      <c r="K15" s="3">
        <v>4</v>
      </c>
      <c r="L15" s="3">
        <v>4</v>
      </c>
      <c r="M15" s="3">
        <v>4</v>
      </c>
      <c r="N15" s="3">
        <v>4</v>
      </c>
      <c r="O15" s="3">
        <v>5</v>
      </c>
      <c r="P15" s="3">
        <v>3</v>
      </c>
      <c r="Q15" s="3">
        <v>4</v>
      </c>
      <c r="R15" s="3">
        <v>4</v>
      </c>
      <c r="S15" s="3">
        <v>3</v>
      </c>
      <c r="T15" s="3">
        <v>3</v>
      </c>
      <c r="U15" s="3">
        <v>4</v>
      </c>
      <c r="V15" s="3">
        <v>3</v>
      </c>
      <c r="W15" s="3">
        <v>4</v>
      </c>
      <c r="X15" s="3">
        <v>5</v>
      </c>
      <c r="Y15" s="3">
        <v>3</v>
      </c>
      <c r="Z15" s="3">
        <v>3</v>
      </c>
      <c r="AA15" s="3">
        <v>3</v>
      </c>
      <c r="AB15" s="3">
        <v>4</v>
      </c>
      <c r="AC15" s="3">
        <f t="shared" si="1"/>
        <v>46</v>
      </c>
      <c r="AD15" s="3">
        <f t="shared" si="2"/>
        <v>48</v>
      </c>
      <c r="AE15" s="2">
        <f t="shared" si="3"/>
        <v>2208</v>
      </c>
      <c r="AF15" s="2">
        <f t="shared" si="4"/>
        <v>2116</v>
      </c>
      <c r="AG15" s="2">
        <f t="shared" si="5"/>
        <v>2304</v>
      </c>
    </row>
    <row r="16" spans="1:33" ht="12.75">
      <c r="A16" s="2">
        <f t="shared" si="6"/>
        <v>12</v>
      </c>
      <c r="B16" s="3">
        <v>4</v>
      </c>
      <c r="C16" s="3">
        <v>4</v>
      </c>
      <c r="D16" s="3">
        <v>4</v>
      </c>
      <c r="E16" s="3">
        <v>5</v>
      </c>
      <c r="F16" s="3">
        <v>5</v>
      </c>
      <c r="G16" s="3">
        <v>4</v>
      </c>
      <c r="H16" s="3">
        <v>4</v>
      </c>
      <c r="I16" s="3">
        <v>4</v>
      </c>
      <c r="J16" s="3">
        <v>4</v>
      </c>
      <c r="K16" s="3">
        <v>3</v>
      </c>
      <c r="L16" s="3">
        <v>4</v>
      </c>
      <c r="M16" s="3">
        <v>4</v>
      </c>
      <c r="N16" s="3">
        <v>4</v>
      </c>
      <c r="O16" s="3">
        <v>4</v>
      </c>
      <c r="P16" s="3">
        <v>3</v>
      </c>
      <c r="Q16" s="3">
        <v>3</v>
      </c>
      <c r="R16" s="3">
        <v>3</v>
      </c>
      <c r="S16" s="3">
        <v>4</v>
      </c>
      <c r="T16" s="3">
        <v>4</v>
      </c>
      <c r="U16" s="3">
        <v>4</v>
      </c>
      <c r="V16" s="3">
        <v>4</v>
      </c>
      <c r="W16" s="3">
        <v>5</v>
      </c>
      <c r="X16" s="3">
        <v>5</v>
      </c>
      <c r="Y16" s="3">
        <v>3</v>
      </c>
      <c r="Z16" s="3">
        <v>3</v>
      </c>
      <c r="AA16" s="3">
        <v>3</v>
      </c>
      <c r="AB16" s="3">
        <v>4</v>
      </c>
      <c r="AC16" s="3">
        <f t="shared" si="1"/>
        <v>55</v>
      </c>
      <c r="AD16" s="3">
        <f t="shared" si="2"/>
        <v>50</v>
      </c>
      <c r="AE16" s="2">
        <f t="shared" si="3"/>
        <v>2750</v>
      </c>
      <c r="AF16" s="2">
        <f t="shared" si="4"/>
        <v>3025</v>
      </c>
      <c r="AG16" s="2">
        <f t="shared" si="5"/>
        <v>2500</v>
      </c>
    </row>
    <row r="17" spans="1:33" ht="12.75">
      <c r="A17" s="2">
        <f t="shared" si="6"/>
        <v>13</v>
      </c>
      <c r="B17" s="3">
        <v>4</v>
      </c>
      <c r="C17" s="3">
        <v>4</v>
      </c>
      <c r="D17" s="3">
        <v>4</v>
      </c>
      <c r="E17" s="3">
        <v>4</v>
      </c>
      <c r="F17" s="3">
        <v>5</v>
      </c>
      <c r="G17" s="3">
        <v>4</v>
      </c>
      <c r="H17" s="3">
        <v>5</v>
      </c>
      <c r="I17" s="3">
        <v>4</v>
      </c>
      <c r="J17" s="3">
        <v>4</v>
      </c>
      <c r="K17" s="3">
        <v>5</v>
      </c>
      <c r="L17" s="3">
        <v>4</v>
      </c>
      <c r="M17" s="3">
        <v>4</v>
      </c>
      <c r="N17" s="3">
        <v>4</v>
      </c>
      <c r="O17" s="3">
        <v>4</v>
      </c>
      <c r="P17" s="3">
        <v>4</v>
      </c>
      <c r="Q17" s="3">
        <v>4</v>
      </c>
      <c r="R17" s="3">
        <v>0</v>
      </c>
      <c r="S17" s="3">
        <v>4</v>
      </c>
      <c r="T17" s="3">
        <v>3</v>
      </c>
      <c r="U17" s="3">
        <v>5</v>
      </c>
      <c r="V17" s="3">
        <v>4</v>
      </c>
      <c r="W17" s="3">
        <v>4</v>
      </c>
      <c r="X17" s="3">
        <v>4</v>
      </c>
      <c r="Y17" s="3">
        <v>3</v>
      </c>
      <c r="Z17" s="3">
        <v>4</v>
      </c>
      <c r="AA17" s="3">
        <v>4</v>
      </c>
      <c r="AB17" s="3">
        <v>4</v>
      </c>
      <c r="AC17" s="3">
        <f t="shared" si="1"/>
        <v>53</v>
      </c>
      <c r="AD17" s="3">
        <f t="shared" si="2"/>
        <v>53</v>
      </c>
      <c r="AE17" s="2">
        <f t="shared" si="3"/>
        <v>2809</v>
      </c>
      <c r="AF17" s="2">
        <f t="shared" si="4"/>
        <v>2809</v>
      </c>
      <c r="AG17" s="2">
        <f t="shared" si="5"/>
        <v>2809</v>
      </c>
    </row>
    <row r="18" spans="1:33" ht="12.75">
      <c r="A18" s="2">
        <f t="shared" si="6"/>
        <v>14</v>
      </c>
      <c r="B18" s="3">
        <v>2</v>
      </c>
      <c r="C18" s="3">
        <v>2</v>
      </c>
      <c r="D18" s="3">
        <v>3</v>
      </c>
      <c r="E18" s="3">
        <v>3</v>
      </c>
      <c r="F18" s="3">
        <v>2</v>
      </c>
      <c r="G18" s="3">
        <v>2</v>
      </c>
      <c r="H18" s="3">
        <v>2</v>
      </c>
      <c r="I18" s="3">
        <v>4</v>
      </c>
      <c r="J18" s="3">
        <v>2</v>
      </c>
      <c r="K18" s="3">
        <v>4</v>
      </c>
      <c r="L18" s="3">
        <v>3</v>
      </c>
      <c r="M18" s="3">
        <v>3</v>
      </c>
      <c r="N18" s="3">
        <v>4</v>
      </c>
      <c r="O18" s="3">
        <v>2</v>
      </c>
      <c r="P18" s="3">
        <v>4</v>
      </c>
      <c r="Q18" s="3">
        <v>4</v>
      </c>
      <c r="R18" s="3">
        <v>4</v>
      </c>
      <c r="S18" s="3">
        <v>4</v>
      </c>
      <c r="T18" s="3">
        <v>4</v>
      </c>
      <c r="U18" s="3">
        <v>4</v>
      </c>
      <c r="V18" s="3">
        <v>4</v>
      </c>
      <c r="W18" s="3">
        <v>2</v>
      </c>
      <c r="X18" s="3">
        <v>0</v>
      </c>
      <c r="Y18" s="3">
        <v>0</v>
      </c>
      <c r="Z18" s="3">
        <v>4</v>
      </c>
      <c r="AA18" s="3">
        <v>4</v>
      </c>
      <c r="AB18" s="3">
        <v>4</v>
      </c>
      <c r="AC18" s="3">
        <f t="shared" si="1"/>
        <v>42</v>
      </c>
      <c r="AD18" s="3">
        <f t="shared" si="2"/>
        <v>38</v>
      </c>
      <c r="AE18" s="2">
        <f t="shared" si="3"/>
        <v>1596</v>
      </c>
      <c r="AF18" s="2">
        <f t="shared" si="4"/>
        <v>1764</v>
      </c>
      <c r="AG18" s="2">
        <f t="shared" si="5"/>
        <v>1444</v>
      </c>
    </row>
    <row r="19" spans="1:33" ht="12.75">
      <c r="A19" s="2">
        <f t="shared" si="6"/>
        <v>15</v>
      </c>
      <c r="B19" s="3">
        <v>3</v>
      </c>
      <c r="C19" s="3">
        <v>3</v>
      </c>
      <c r="D19" s="3">
        <v>2</v>
      </c>
      <c r="E19" s="3">
        <v>3</v>
      </c>
      <c r="F19" s="3">
        <v>3</v>
      </c>
      <c r="G19" s="3">
        <v>3</v>
      </c>
      <c r="H19" s="3">
        <v>3</v>
      </c>
      <c r="I19" s="3">
        <v>2</v>
      </c>
      <c r="J19" s="3">
        <v>3</v>
      </c>
      <c r="K19" s="3">
        <v>4</v>
      </c>
      <c r="L19" s="3">
        <v>2</v>
      </c>
      <c r="M19" s="3">
        <v>2</v>
      </c>
      <c r="N19" s="3">
        <v>3</v>
      </c>
      <c r="O19" s="3">
        <v>0</v>
      </c>
      <c r="P19" s="3">
        <v>3</v>
      </c>
      <c r="Q19" s="3">
        <v>1</v>
      </c>
      <c r="R19" s="3">
        <v>3</v>
      </c>
      <c r="S19" s="3">
        <v>2</v>
      </c>
      <c r="T19" s="3">
        <v>3</v>
      </c>
      <c r="U19" s="3">
        <v>3</v>
      </c>
      <c r="V19" s="3">
        <v>5</v>
      </c>
      <c r="W19" s="3">
        <v>2</v>
      </c>
      <c r="X19" s="3">
        <v>4</v>
      </c>
      <c r="Y19" s="3">
        <v>3</v>
      </c>
      <c r="Z19" s="3">
        <v>3</v>
      </c>
      <c r="AA19" s="3">
        <v>3</v>
      </c>
      <c r="AB19" s="3">
        <v>5</v>
      </c>
      <c r="AC19" s="3">
        <f t="shared" si="1"/>
        <v>45</v>
      </c>
      <c r="AD19" s="3">
        <f t="shared" si="2"/>
        <v>31</v>
      </c>
      <c r="AE19" s="2">
        <f t="shared" si="3"/>
        <v>1395</v>
      </c>
      <c r="AF19" s="2">
        <f t="shared" si="4"/>
        <v>2025</v>
      </c>
      <c r="AG19" s="2">
        <f t="shared" si="5"/>
        <v>961</v>
      </c>
    </row>
    <row r="20" spans="1:33" ht="12.75">
      <c r="A20" s="2">
        <f t="shared" si="6"/>
        <v>16</v>
      </c>
      <c r="B20" s="3">
        <v>4</v>
      </c>
      <c r="C20" s="3">
        <v>3</v>
      </c>
      <c r="D20" s="3">
        <v>4</v>
      </c>
      <c r="E20" s="3">
        <v>4</v>
      </c>
      <c r="F20" s="3">
        <v>3</v>
      </c>
      <c r="G20" s="3">
        <v>3</v>
      </c>
      <c r="H20" s="3">
        <v>3</v>
      </c>
      <c r="I20" s="3">
        <v>4</v>
      </c>
      <c r="J20" s="3">
        <v>4</v>
      </c>
      <c r="K20" s="3">
        <v>3</v>
      </c>
      <c r="L20" s="3">
        <v>3</v>
      </c>
      <c r="M20" s="3">
        <v>4</v>
      </c>
      <c r="N20" s="3">
        <v>3</v>
      </c>
      <c r="O20" s="3">
        <v>3</v>
      </c>
      <c r="P20" s="3">
        <v>3</v>
      </c>
      <c r="Q20" s="3">
        <v>3</v>
      </c>
      <c r="R20" s="3">
        <v>4</v>
      </c>
      <c r="S20" s="3">
        <v>5</v>
      </c>
      <c r="T20" s="3">
        <v>4</v>
      </c>
      <c r="U20" s="3">
        <v>4</v>
      </c>
      <c r="V20" s="3">
        <v>2</v>
      </c>
      <c r="W20" s="3">
        <v>4</v>
      </c>
      <c r="X20" s="3">
        <v>0</v>
      </c>
      <c r="Y20" s="3">
        <v>4</v>
      </c>
      <c r="Z20" s="3">
        <v>4</v>
      </c>
      <c r="AA20" s="3">
        <v>3</v>
      </c>
      <c r="AB20" s="3">
        <v>5</v>
      </c>
      <c r="AC20" s="3">
        <f t="shared" si="1"/>
        <v>46</v>
      </c>
      <c r="AD20" s="3">
        <f t="shared" si="2"/>
        <v>47</v>
      </c>
      <c r="AE20" s="2">
        <f t="shared" si="3"/>
        <v>2162</v>
      </c>
      <c r="AF20" s="2">
        <f t="shared" si="4"/>
        <v>2116</v>
      </c>
      <c r="AG20" s="2">
        <f t="shared" si="5"/>
        <v>2209</v>
      </c>
    </row>
    <row r="21" spans="1:33" ht="12.75">
      <c r="A21" s="2">
        <f t="shared" si="6"/>
        <v>17</v>
      </c>
      <c r="B21" s="3">
        <v>4</v>
      </c>
      <c r="C21" s="3">
        <v>2</v>
      </c>
      <c r="D21" s="3">
        <v>2</v>
      </c>
      <c r="E21" s="3">
        <v>2</v>
      </c>
      <c r="F21" s="3">
        <v>3</v>
      </c>
      <c r="G21" s="3">
        <v>3</v>
      </c>
      <c r="H21" s="3">
        <v>4</v>
      </c>
      <c r="I21" s="3">
        <v>4</v>
      </c>
      <c r="J21" s="3">
        <v>3</v>
      </c>
      <c r="K21" s="3">
        <v>3</v>
      </c>
      <c r="L21" s="3">
        <v>4</v>
      </c>
      <c r="M21" s="3">
        <v>3</v>
      </c>
      <c r="N21" s="3">
        <v>4</v>
      </c>
      <c r="O21" s="3">
        <v>4</v>
      </c>
      <c r="P21" s="3">
        <v>3</v>
      </c>
      <c r="Q21" s="3">
        <v>4</v>
      </c>
      <c r="R21" s="3">
        <v>4</v>
      </c>
      <c r="S21" s="3">
        <v>3</v>
      </c>
      <c r="T21" s="3">
        <v>3</v>
      </c>
      <c r="U21" s="3">
        <v>4</v>
      </c>
      <c r="V21" s="3">
        <v>3</v>
      </c>
      <c r="W21" s="3">
        <v>3</v>
      </c>
      <c r="X21" s="3">
        <v>5</v>
      </c>
      <c r="Y21" s="3">
        <v>4</v>
      </c>
      <c r="Z21" s="3">
        <v>4</v>
      </c>
      <c r="AA21" s="3">
        <v>3</v>
      </c>
      <c r="AB21" s="3">
        <v>4</v>
      </c>
      <c r="AC21" s="3">
        <f t="shared" si="1"/>
        <v>50</v>
      </c>
      <c r="AD21" s="3">
        <f t="shared" si="2"/>
        <v>42</v>
      </c>
      <c r="AE21" s="2">
        <f t="shared" si="3"/>
        <v>2100</v>
      </c>
      <c r="AF21" s="2">
        <f t="shared" si="4"/>
        <v>2500</v>
      </c>
      <c r="AG21" s="2">
        <f t="shared" si="5"/>
        <v>1764</v>
      </c>
    </row>
    <row r="22" spans="1:33" ht="12.75">
      <c r="A22" s="2">
        <f t="shared" si="6"/>
        <v>18</v>
      </c>
      <c r="B22" s="3">
        <v>3</v>
      </c>
      <c r="C22" s="3">
        <v>3</v>
      </c>
      <c r="D22" s="3">
        <v>3</v>
      </c>
      <c r="E22" s="3">
        <v>3</v>
      </c>
      <c r="F22" s="3">
        <v>3</v>
      </c>
      <c r="G22" s="3">
        <v>2</v>
      </c>
      <c r="H22" s="3">
        <v>4</v>
      </c>
      <c r="I22" s="3">
        <v>3</v>
      </c>
      <c r="J22" s="3">
        <v>3</v>
      </c>
      <c r="K22" s="3">
        <v>3</v>
      </c>
      <c r="L22" s="3">
        <v>3</v>
      </c>
      <c r="M22" s="3">
        <v>3</v>
      </c>
      <c r="N22" s="3">
        <v>4</v>
      </c>
      <c r="O22" s="3">
        <v>3</v>
      </c>
      <c r="P22" s="3">
        <v>3</v>
      </c>
      <c r="Q22" s="3">
        <v>4</v>
      </c>
      <c r="R22" s="3">
        <v>3</v>
      </c>
      <c r="S22" s="3">
        <v>3</v>
      </c>
      <c r="T22" s="3">
        <v>3</v>
      </c>
      <c r="U22" s="3">
        <v>4</v>
      </c>
      <c r="V22" s="3">
        <v>2</v>
      </c>
      <c r="W22" s="3">
        <v>4</v>
      </c>
      <c r="X22" s="3">
        <v>0</v>
      </c>
      <c r="Y22" s="3">
        <v>3</v>
      </c>
      <c r="Z22" s="3">
        <v>4</v>
      </c>
      <c r="AA22" s="3">
        <v>3</v>
      </c>
      <c r="AB22" s="3">
        <v>2</v>
      </c>
      <c r="AC22" s="3">
        <f t="shared" si="1"/>
        <v>40</v>
      </c>
      <c r="AD22" s="3">
        <f t="shared" si="2"/>
        <v>41</v>
      </c>
      <c r="AE22" s="2">
        <f t="shared" si="3"/>
        <v>1640</v>
      </c>
      <c r="AF22" s="2">
        <f t="shared" si="4"/>
        <v>1600</v>
      </c>
      <c r="AG22" s="2">
        <f t="shared" si="5"/>
        <v>1681</v>
      </c>
    </row>
    <row r="23" spans="1:33" ht="12.75">
      <c r="A23" s="2">
        <f t="shared" si="6"/>
        <v>19</v>
      </c>
      <c r="B23" s="3">
        <v>4</v>
      </c>
      <c r="C23" s="3">
        <v>1</v>
      </c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3</v>
      </c>
      <c r="O23" s="3">
        <v>4</v>
      </c>
      <c r="P23" s="3">
        <v>4</v>
      </c>
      <c r="Q23" s="3">
        <v>4</v>
      </c>
      <c r="R23" s="3">
        <v>2</v>
      </c>
      <c r="S23" s="3">
        <v>4</v>
      </c>
      <c r="T23" s="3">
        <v>4</v>
      </c>
      <c r="U23" s="3">
        <v>4</v>
      </c>
      <c r="V23" s="3">
        <v>3</v>
      </c>
      <c r="W23" s="3">
        <v>4</v>
      </c>
      <c r="X23" s="3">
        <v>5</v>
      </c>
      <c r="Y23" s="3">
        <v>5</v>
      </c>
      <c r="Z23" s="3">
        <v>4</v>
      </c>
      <c r="AA23" s="3">
        <v>3</v>
      </c>
      <c r="AB23" s="3">
        <v>5</v>
      </c>
      <c r="AC23" s="3">
        <f t="shared" si="1"/>
        <v>54</v>
      </c>
      <c r="AD23" s="3">
        <f t="shared" si="2"/>
        <v>49</v>
      </c>
      <c r="AE23" s="2">
        <f t="shared" si="3"/>
        <v>2646</v>
      </c>
      <c r="AF23" s="2">
        <f t="shared" si="4"/>
        <v>2916</v>
      </c>
      <c r="AG23" s="2">
        <f t="shared" si="5"/>
        <v>2401</v>
      </c>
    </row>
    <row r="24" spans="1:33" ht="12.75">
      <c r="A24" s="2">
        <f>1+A23</f>
        <v>20</v>
      </c>
      <c r="B24" s="3">
        <v>3</v>
      </c>
      <c r="C24" s="3">
        <v>4</v>
      </c>
      <c r="D24" s="3">
        <v>4</v>
      </c>
      <c r="E24" s="3">
        <v>4</v>
      </c>
      <c r="F24" s="3">
        <v>4</v>
      </c>
      <c r="G24" s="3">
        <v>4</v>
      </c>
      <c r="H24" s="3">
        <v>4</v>
      </c>
      <c r="I24" s="3">
        <v>5</v>
      </c>
      <c r="J24" s="3">
        <v>5</v>
      </c>
      <c r="K24" s="3">
        <v>5</v>
      </c>
      <c r="L24" s="3">
        <v>4</v>
      </c>
      <c r="M24" s="3">
        <v>4</v>
      </c>
      <c r="N24" s="3">
        <v>4</v>
      </c>
      <c r="O24" s="3">
        <v>4</v>
      </c>
      <c r="P24" s="3">
        <v>1</v>
      </c>
      <c r="Q24" s="3">
        <v>3</v>
      </c>
      <c r="R24" s="3">
        <v>4</v>
      </c>
      <c r="S24" s="3">
        <v>4</v>
      </c>
      <c r="T24" s="3">
        <v>4</v>
      </c>
      <c r="U24" s="3">
        <v>4</v>
      </c>
      <c r="V24" s="3">
        <v>4</v>
      </c>
      <c r="W24" s="3">
        <v>4</v>
      </c>
      <c r="X24" s="3">
        <v>4</v>
      </c>
      <c r="Y24" s="3">
        <v>3</v>
      </c>
      <c r="Z24" s="3">
        <v>3</v>
      </c>
      <c r="AA24" s="3">
        <v>3</v>
      </c>
      <c r="AB24" s="3">
        <v>4</v>
      </c>
      <c r="AC24" s="3">
        <f t="shared" si="1"/>
        <v>52</v>
      </c>
      <c r="AD24" s="3">
        <f t="shared" si="2"/>
        <v>51</v>
      </c>
      <c r="AE24" s="2">
        <f t="shared" si="3"/>
        <v>2652</v>
      </c>
      <c r="AF24" s="2">
        <f t="shared" si="4"/>
        <v>2704</v>
      </c>
      <c r="AG24" s="2">
        <f t="shared" si="5"/>
        <v>2601</v>
      </c>
    </row>
    <row r="25" spans="1:3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5">
        <f>SUM(AC5:AC24)</f>
        <v>967</v>
      </c>
      <c r="AD25" s="5">
        <f>SUM(AD5:AD24)</f>
        <v>888</v>
      </c>
      <c r="AE25" s="5">
        <f>SUM(AE5:AE24)</f>
        <v>43250</v>
      </c>
      <c r="AF25" s="5">
        <f>SUM(AF5:AF24)</f>
        <v>47125</v>
      </c>
      <c r="AG25" s="5">
        <f>SUM(AG5:AG24)</f>
        <v>40010</v>
      </c>
    </row>
    <row r="26" spans="3:33" ht="14.25">
      <c r="C26" s="6" t="s">
        <v>11</v>
      </c>
      <c r="D26" s="6">
        <f>A24</f>
        <v>20</v>
      </c>
      <c r="E26" s="6"/>
      <c r="F26" s="6"/>
      <c r="G26" s="6"/>
      <c r="H26" s="6"/>
      <c r="I26" s="6"/>
      <c r="J26" s="6"/>
      <c r="K26" s="6"/>
      <c r="L26" s="6"/>
      <c r="N26" s="1" t="s">
        <v>22</v>
      </c>
      <c r="AC26" s="3" t="s">
        <v>4</v>
      </c>
      <c r="AD26" s="3" t="s">
        <v>5</v>
      </c>
      <c r="AE26" s="3" t="s">
        <v>6</v>
      </c>
      <c r="AF26" s="3" t="s">
        <v>7</v>
      </c>
      <c r="AG26" s="3" t="s">
        <v>8</v>
      </c>
    </row>
    <row r="27" spans="3:12" ht="12.75">
      <c r="C27" s="6" t="s">
        <v>15</v>
      </c>
      <c r="D27" s="6">
        <f>D26*AE25</f>
        <v>865000</v>
      </c>
      <c r="E27" s="6"/>
      <c r="F27" s="6"/>
      <c r="G27" s="6" t="s">
        <v>15</v>
      </c>
      <c r="H27" s="6" t="s">
        <v>12</v>
      </c>
      <c r="I27" s="7" t="s">
        <v>16</v>
      </c>
      <c r="J27" s="6"/>
      <c r="K27" s="6" t="s">
        <v>10</v>
      </c>
      <c r="L27" s="6">
        <f>D27-D28</f>
        <v>6304</v>
      </c>
    </row>
    <row r="28" spans="3:12" ht="12.75">
      <c r="C28" s="7" t="s">
        <v>16</v>
      </c>
      <c r="D28" s="6">
        <f>AC25*AD25</f>
        <v>858696</v>
      </c>
      <c r="E28" s="6"/>
      <c r="F28" s="6"/>
      <c r="G28" s="6"/>
      <c r="H28" s="6"/>
      <c r="I28" s="6"/>
      <c r="J28" s="6"/>
      <c r="K28" s="6"/>
      <c r="L28" s="6"/>
    </row>
    <row r="29" spans="3:12" ht="12.75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3:12" ht="13.5">
      <c r="C30" s="6" t="s">
        <v>17</v>
      </c>
      <c r="D30" s="6">
        <f>D26*AF25</f>
        <v>942500</v>
      </c>
      <c r="E30" s="6"/>
      <c r="F30" s="6"/>
      <c r="G30" s="6" t="s">
        <v>17</v>
      </c>
      <c r="H30" s="6" t="s">
        <v>12</v>
      </c>
      <c r="I30" s="7" t="s">
        <v>18</v>
      </c>
      <c r="J30" s="6"/>
      <c r="K30" s="6" t="s">
        <v>10</v>
      </c>
      <c r="L30" s="6">
        <f>D30-D31</f>
        <v>7411</v>
      </c>
    </row>
    <row r="31" spans="3:12" ht="13.5">
      <c r="C31" s="7" t="s">
        <v>18</v>
      </c>
      <c r="D31" s="6">
        <f>AC25*AC25</f>
        <v>935089</v>
      </c>
      <c r="E31" s="6"/>
      <c r="F31" s="6"/>
      <c r="G31" s="6"/>
      <c r="H31" s="6"/>
      <c r="I31" s="6"/>
      <c r="J31" s="6"/>
      <c r="K31" s="6"/>
      <c r="L31" s="6"/>
    </row>
    <row r="32" spans="3:12" ht="13.5">
      <c r="C32" s="6" t="s">
        <v>19</v>
      </c>
      <c r="D32" s="6">
        <f>D26*AG25</f>
        <v>800200</v>
      </c>
      <c r="E32" s="6"/>
      <c r="F32" s="6"/>
      <c r="G32" s="6" t="s">
        <v>19</v>
      </c>
      <c r="H32" s="6" t="s">
        <v>12</v>
      </c>
      <c r="I32" s="7" t="s">
        <v>20</v>
      </c>
      <c r="J32" s="6"/>
      <c r="K32" s="6" t="s">
        <v>10</v>
      </c>
      <c r="L32" s="6">
        <f>D32-D33</f>
        <v>11656</v>
      </c>
    </row>
    <row r="33" spans="3:12" ht="13.5">
      <c r="C33" s="7" t="s">
        <v>20</v>
      </c>
      <c r="D33" s="6">
        <f>AD25*AD25</f>
        <v>788544</v>
      </c>
      <c r="E33" s="6"/>
      <c r="F33" s="6"/>
      <c r="G33" s="6" t="s">
        <v>13</v>
      </c>
      <c r="H33" s="6"/>
      <c r="I33" s="6"/>
      <c r="J33" s="6"/>
      <c r="K33" s="6" t="s">
        <v>10</v>
      </c>
      <c r="L33" s="6">
        <f>L30*L32</f>
        <v>86382616</v>
      </c>
    </row>
    <row r="34" spans="3:12" ht="12.75">
      <c r="C34" s="6"/>
      <c r="D34" s="6"/>
      <c r="E34" s="6"/>
      <c r="F34" s="6"/>
      <c r="G34" s="6" t="s">
        <v>14</v>
      </c>
      <c r="H34" s="6"/>
      <c r="I34" s="6"/>
      <c r="J34" s="6"/>
      <c r="K34" s="6" t="s">
        <v>10</v>
      </c>
      <c r="L34" s="6">
        <f>SQRT(L33)</f>
        <v>9294.224873543786</v>
      </c>
    </row>
    <row r="35" spans="3:12" ht="12.75"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3:14" ht="12.75">
      <c r="C36" s="6"/>
      <c r="D36" s="6"/>
      <c r="E36" s="6"/>
      <c r="F36" s="6"/>
      <c r="G36" s="6"/>
      <c r="H36" s="6"/>
      <c r="I36" s="6"/>
      <c r="J36" s="6" t="s">
        <v>9</v>
      </c>
      <c r="K36" s="6" t="s">
        <v>10</v>
      </c>
      <c r="L36" s="6">
        <f>L27/L34</f>
        <v>0.678270655785882</v>
      </c>
      <c r="N36" s="1" t="s">
        <v>23</v>
      </c>
    </row>
    <row r="38" spans="18:20" ht="12.75">
      <c r="R38" s="1" t="s">
        <v>21</v>
      </c>
      <c r="S38" s="1" t="s">
        <v>10</v>
      </c>
      <c r="T38" s="1">
        <f>2*L36/(1+L36)</f>
        <v>0.8082971044599108</v>
      </c>
    </row>
  </sheetData>
  <printOptions/>
  <pageMargins left="0.1968503937007874" right="0.1968503937007874" top="0.7874015748031497" bottom="0.7874015748031497" header="0" footer="0"/>
  <pageSetup horizontalDpi="600" verticalDpi="600" orientation="landscape" paperSize="9" scale="90" r:id="rId4"/>
  <legacyDrawing r:id="rId3"/>
  <oleObjects>
    <oleObject progId="Equation.3" shapeId="369278" r:id="rId1"/>
    <oleObject progId="Equation.3" shapeId="38819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winalas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</cp:lastModifiedBy>
  <cp:lastPrinted>2006-10-23T01:32:40Z</cp:lastPrinted>
  <dcterms:created xsi:type="dcterms:W3CDTF">2006-10-22T23:14:27Z</dcterms:created>
  <dcterms:modified xsi:type="dcterms:W3CDTF">2006-10-23T01:32:42Z</dcterms:modified>
  <cp:category/>
  <cp:version/>
  <cp:contentType/>
  <cp:contentStatus/>
</cp:coreProperties>
</file>