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1"/>
  </bookViews>
  <sheets>
    <sheet name="Crédito hipotecario" sheetId="1" r:id="rId1"/>
    <sheet name="Calendario" sheetId="2" r:id="rId2"/>
    <sheet name="Financiación coche" sheetId="3" r:id="rId3"/>
  </sheets>
  <definedNames/>
  <calcPr fullCalcOnLoad="1"/>
</workbook>
</file>

<file path=xl/comments2.xml><?xml version="1.0" encoding="utf-8"?>
<comments xmlns="http://schemas.openxmlformats.org/spreadsheetml/2006/main">
  <authors>
    <author>LEIRE URKOLA</author>
    <author>Laboratorio de Informatica Aplicada</author>
  </authors>
  <commentList>
    <comment ref="A3" authorId="0">
      <text>
        <r>
          <rPr>
            <b/>
            <sz val="8"/>
            <rFont val="Tahoma"/>
            <family val="0"/>
          </rPr>
          <t>Número de mes que se paga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0"/>
          </rPr>
          <t xml:space="preserve">Cálculo del pago mensual </t>
        </r>
      </text>
    </comment>
    <comment ref="D3" authorId="0">
      <text>
        <r>
          <rPr>
            <sz val="8"/>
            <rFont val="Tahoma"/>
            <family val="0"/>
          </rPr>
          <t xml:space="preserve">Pago por amortización de capital
</t>
        </r>
      </text>
    </comment>
    <comment ref="E3" authorId="0">
      <text>
        <r>
          <rPr>
            <sz val="8"/>
            <rFont val="Tahoma"/>
            <family val="0"/>
          </rPr>
          <t xml:space="preserve">Pago correspondiente a intereses
</t>
        </r>
      </text>
    </comment>
    <comment ref="F3" authorId="1">
      <text>
        <r>
          <rPr>
            <sz val="8"/>
            <rFont val="Tahoma"/>
            <family val="2"/>
          </rPr>
          <t>Amortización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acumulada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Capital pendiente de amortizar (capital-amortización acumulada)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<sst xmlns="http://schemas.openxmlformats.org/spreadsheetml/2006/main" count="27" uniqueCount="26">
  <si>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DATOS DEL PRÉSTAMO</t>
  </si>
  <si>
    <t>Capital concedido</t>
  </si>
  <si>
    <t>Interés nominal anual</t>
  </si>
  <si>
    <t>Nº años</t>
  </si>
  <si>
    <t>Nº pagos anuales</t>
  </si>
  <si>
    <t>Cantidad a abonar en cada pago</t>
  </si>
  <si>
    <t>Interés mensual</t>
  </si>
  <si>
    <t xml:space="preserve">Nº total de pagos </t>
  </si>
  <si>
    <t>NºPago</t>
  </si>
  <si>
    <t>Cuota</t>
  </si>
  <si>
    <t>Amortización</t>
  </si>
  <si>
    <t>Interés</t>
  </si>
  <si>
    <t>Acumulado</t>
  </si>
  <si>
    <t>Pendiente</t>
  </si>
  <si>
    <t>El pago se realiza el día 3 de cada mes. El crédito se concede en marzo de 2009</t>
  </si>
  <si>
    <t>Plazo (en meses)</t>
  </si>
  <si>
    <t>Importe del préstamo</t>
  </si>
  <si>
    <t>Cuota mensual</t>
  </si>
  <si>
    <t>Financiación para el coche</t>
  </si>
  <si>
    <t>Precio coche</t>
  </si>
  <si>
    <t>Disponible ahorrado</t>
  </si>
  <si>
    <t>Datos coche</t>
  </si>
  <si>
    <t>Datos préstamo</t>
  </si>
  <si>
    <t>Tipo de interés</t>
  </si>
  <si>
    <t>Fecha</t>
  </si>
  <si>
    <t>Suma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</si>
</sst>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_-* #,##0.00\ [$€-1]_-;\-* #,##0.00\ [$€-1]_-;_-* &quot;-&quot;??\ [$€-1]_-"/>
    <numFmt numFmtId="174" formatCode="_-* #,##0.00\ [$€-1]_-;\-* #,##0.00\ [$€-1]_-;_-* &quot;-&quot;??\ [$€-1]_-;_-@_-"/>
    <numFmt numFmtId="175" formatCode="0.000%"/>
    <numFmt numFmtId="176" formatCode="0.000000"/>
    <numFmt numFmtId="177" formatCode="0.00000"/>
    <numFmt numFmtId="178" formatCode="0.0000"/>
    <numFmt numFmtId="179" formatCode="0.000"/>
    <numFmt numFmtId="180" formatCode="_-* #,##0.0\ [$€-1]_-;\-* #,##0.0\ [$€-1]_-;_-* &quot;-&quot;??\ [$€-1]_-"/>
    <numFmt numFmtId="181" formatCode="_-* #,##0.00\ _P_t_s_-;\-* #,##0.00\ _P_t_s_-;_-* &quot;-&quot;??\ _P_t_s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\ &quot;Pts&quot;_-;\-* #,##0\ &quot;Pts&quot;_-;_-* &quot;-&quot;\ &quot;Pts&quot;_-;_-@_-"/>
    <numFmt numFmtId="185" formatCode="#,##0.00\ &quot;€&quot;"/>
    <numFmt numFmtId="186" formatCode="#,##0\ &quot;Pts&quot;"/>
    <numFmt numFmtId="187" formatCode="#,##0\ &quot;Pts&quot;;[Red]\-#,##0\ &quot;Pts&quot;"/>
    <numFmt numFmtId="188" formatCode="mmm\-yyyy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2"/>
      <color indexed="17"/>
      <name val="Tahoma"/>
      <family val="2"/>
    </font>
    <font>
      <sz val="14"/>
      <color indexed="17"/>
      <name val="Tahoma"/>
      <family val="2"/>
    </font>
    <font>
      <b/>
      <sz val="14"/>
      <color indexed="42"/>
      <name val="Tahoma"/>
      <family val="2"/>
    </font>
    <font>
      <sz val="14"/>
      <color indexed="4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5" applyFont="1" applyAlignment="1">
      <alignment/>
    </xf>
    <xf numFmtId="172" fontId="0" fillId="0" borderId="0" xfId="55" applyNumberFormat="1" applyFont="1" applyAlignment="1">
      <alignment/>
    </xf>
    <xf numFmtId="0" fontId="0" fillId="24" borderId="0" xfId="0" applyFill="1" applyAlignment="1">
      <alignment/>
    </xf>
    <xf numFmtId="173" fontId="0" fillId="24" borderId="0" xfId="45" applyFont="1" applyFill="1" applyAlignment="1">
      <alignment/>
    </xf>
    <xf numFmtId="173" fontId="0" fillId="0" borderId="0" xfId="45" applyFont="1" applyFill="1" applyAlignment="1">
      <alignment/>
    </xf>
    <xf numFmtId="8" fontId="0" fillId="0" borderId="0" xfId="0" applyNumberFormat="1" applyFill="1" applyAlignment="1">
      <alignment/>
    </xf>
    <xf numFmtId="10" fontId="0" fillId="24" borderId="0" xfId="55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8" fillId="0" borderId="11" xfId="0" applyFont="1" applyBorder="1" applyAlignment="1">
      <alignment/>
    </xf>
    <xf numFmtId="185" fontId="8" fillId="0" borderId="11" xfId="0" applyNumberFormat="1" applyFont="1" applyBorder="1" applyAlignment="1">
      <alignment/>
    </xf>
    <xf numFmtId="8" fontId="8" fillId="0" borderId="0" xfId="0" applyNumberFormat="1" applyFont="1" applyAlignment="1">
      <alignment/>
    </xf>
    <xf numFmtId="0" fontId="8" fillId="0" borderId="11" xfId="0" applyFont="1" applyFill="1" applyBorder="1" applyAlignment="1">
      <alignment/>
    </xf>
    <xf numFmtId="1" fontId="8" fillId="4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0" fillId="0" borderId="0" xfId="45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3</xdr:row>
      <xdr:rowOff>19050</xdr:rowOff>
    </xdr:from>
    <xdr:ext cx="2181225" cy="1028700"/>
    <xdr:sp>
      <xdr:nvSpPr>
        <xdr:cNvPr id="1" name="Text Box 5"/>
        <xdr:cNvSpPr txBox="1">
          <a:spLocks noChangeArrowheads="1"/>
        </xdr:cNvSpPr>
      </xdr:nvSpPr>
      <xdr:spPr>
        <a:xfrm>
          <a:off x="4562475" y="762000"/>
          <a:ext cx="2181225" cy="1028700"/>
        </a:xfrm>
        <a:prstGeom prst="rect">
          <a:avLst/>
        </a:prstGeom>
        <a:solidFill>
          <a:srgbClr val="CCFFCC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¿A cuántos meses tengo que solicitar el préstamo si sólo quiero pagar 300€ de cuota mensual?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1.28125" style="0" bestFit="1" customWidth="1"/>
    <col min="2" max="2" width="12.8515625" style="0" customWidth="1"/>
    <col min="3" max="3" width="16.7109375" style="0" customWidth="1"/>
    <col min="4" max="4" width="12.8515625" style="0" bestFit="1" customWidth="1"/>
    <col min="5" max="5" width="13.57421875" style="0" customWidth="1"/>
    <col min="6" max="7" width="12.8515625" style="0" bestFit="1" customWidth="1"/>
  </cols>
  <sheetData>
    <row r="1" spans="1:7" ht="15.75">
      <c r="A1" s="26" t="s">
        <v>0</v>
      </c>
      <c r="B1" s="26"/>
      <c r="C1" s="26"/>
      <c r="D1" s="26"/>
      <c r="E1" s="26"/>
      <c r="F1" s="26"/>
      <c r="G1" s="26"/>
    </row>
    <row r="3" spans="1:2" ht="12.75">
      <c r="A3" s="1" t="s">
        <v>1</v>
      </c>
      <c r="B3" s="2">
        <v>180000</v>
      </c>
    </row>
    <row r="4" spans="1:4" ht="12.75">
      <c r="A4" s="1" t="s">
        <v>2</v>
      </c>
      <c r="B4" s="3">
        <v>0.045</v>
      </c>
      <c r="C4" s="1" t="s">
        <v>6</v>
      </c>
      <c r="D4" s="8">
        <f>$B$4/$B$6</f>
        <v>0.00375</v>
      </c>
    </row>
    <row r="5" spans="1:2" ht="12.75">
      <c r="A5" s="1" t="s">
        <v>3</v>
      </c>
      <c r="B5">
        <v>30</v>
      </c>
    </row>
    <row r="6" spans="1:4" ht="12.75">
      <c r="A6" s="1" t="s">
        <v>4</v>
      </c>
      <c r="B6">
        <v>12</v>
      </c>
      <c r="C6" s="1" t="s">
        <v>7</v>
      </c>
      <c r="D6" s="4">
        <f>$B$6*$B$5</f>
        <v>360</v>
      </c>
    </row>
    <row r="8" spans="1:4" ht="12.75">
      <c r="A8" s="1" t="s">
        <v>5</v>
      </c>
      <c r="B8" s="5">
        <f>ABS(PMT($D$4,$D$6,$B$3))</f>
        <v>912.0335576865941</v>
      </c>
      <c r="C8" s="6"/>
      <c r="D8" s="7"/>
    </row>
    <row r="10" spans="1:7" ht="12.75">
      <c r="A10" s="9"/>
      <c r="B10" s="9"/>
      <c r="C10" s="9"/>
      <c r="D10" s="9"/>
      <c r="E10" s="9"/>
      <c r="F10" s="9"/>
      <c r="G10" s="9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7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2" max="2" width="11.421875" style="0" customWidth="1"/>
    <col min="3" max="3" width="12.28125" style="0" hidden="1" customWidth="1"/>
    <col min="4" max="4" width="12.8515625" style="0" customWidth="1"/>
    <col min="6" max="7" width="12.8515625" style="0" bestFit="1" customWidth="1"/>
  </cols>
  <sheetData>
    <row r="1" ht="12.75">
      <c r="A1" s="1" t="s">
        <v>14</v>
      </c>
    </row>
    <row r="3" spans="1:9" ht="12.75">
      <c r="A3" s="10" t="s">
        <v>8</v>
      </c>
      <c r="B3" s="10" t="s">
        <v>24</v>
      </c>
      <c r="C3" s="10"/>
      <c r="D3" s="10" t="s">
        <v>10</v>
      </c>
      <c r="E3" s="10" t="s">
        <v>11</v>
      </c>
      <c r="F3" s="10" t="s">
        <v>12</v>
      </c>
      <c r="G3" s="10" t="s">
        <v>13</v>
      </c>
      <c r="H3" s="10" t="s">
        <v>25</v>
      </c>
      <c r="I3" s="10" t="s">
        <v>9</v>
      </c>
    </row>
    <row r="4" spans="1:9" ht="12.75">
      <c r="A4">
        <v>1</v>
      </c>
      <c r="B4" s="25">
        <v>39906</v>
      </c>
      <c r="C4" s="25"/>
      <c r="D4" s="27">
        <f>IF(A4&lt;='Crédito hipotecario'!$D$6,ABS(PPMT('Crédito hipotecario'!$D$4,A4,'Crédito hipotecario'!$D$6,'Crédito hipotecario'!$B$3)),"")</f>
        <v>237.03355768659412</v>
      </c>
      <c r="E4" s="27">
        <f>IF(A4&lt;='Crédito hipotecario'!$D$6,ABS(IPMT('Crédito hipotecario'!$D$4,A4,'Crédito hipotecario'!$D$6,'Crédito hipotecario'!$B$3)),"")</f>
        <v>675</v>
      </c>
      <c r="F4" s="28">
        <f>D4</f>
        <v>237.03355768659412</v>
      </c>
      <c r="G4" s="27">
        <f>IF(A4&lt;='Crédito hipotecario'!$D$6,'Crédito hipotecario'!$B$3-Calendario!F4,"")</f>
        <v>179762.9664423134</v>
      </c>
      <c r="H4" s="27">
        <f>D4+E4</f>
        <v>912.0335576865941</v>
      </c>
      <c r="I4" s="27">
        <f>IF(A4&lt;='Crédito hipotecario'!$D$6,ABS(PMT('Crédito hipotecario'!$D$4,'Crédito hipotecario'!$D$6,'Crédito hipotecario'!$B$3)),"")</f>
        <v>912.0335576865941</v>
      </c>
    </row>
    <row r="5" spans="1:9" ht="12.75">
      <c r="A5">
        <v>2</v>
      </c>
      <c r="B5" s="25">
        <v>39936</v>
      </c>
      <c r="C5" s="25"/>
      <c r="D5" s="27">
        <f>IF(A5&lt;='Crédito hipotecario'!$D$6,ABS(PPMT('Crédito hipotecario'!$D$4,A5,'Crédito hipotecario'!$D$6,'Crédito hipotecario'!$B$3)),"")</f>
        <v>237.92243352791877</v>
      </c>
      <c r="E5" s="27">
        <f>IF(A5&lt;='Crédito hipotecario'!$D$6,ABS(IPMT('Crédito hipotecario'!$D$4,A5,'Crédito hipotecario'!$D$6,'Crédito hipotecario'!$B$3)),"")</f>
        <v>674.1111241586754</v>
      </c>
      <c r="F5" s="27">
        <f>IF(A5&lt;='Crédito hipotecario'!$D$6,SUM(Calendario!F4,Calendario!D5),"")</f>
        <v>474.9559912145129</v>
      </c>
      <c r="G5" s="27">
        <f>IF(A5&lt;='Crédito hipotecario'!$D$6,'Crédito hipotecario'!$B$3-Calendario!F5,"")</f>
        <v>179525.04400878548</v>
      </c>
      <c r="H5" s="27">
        <f aca="true" t="shared" si="0" ref="H5:H68">D5+E5</f>
        <v>912.0335576865941</v>
      </c>
      <c r="I5" s="27">
        <f>IF(A5&lt;='Crédito hipotecario'!$D$6,ABS(PMT('Crédito hipotecario'!$D$4,'Crédito hipotecario'!$D$6,'Crédito hipotecario'!$B$3)),"")</f>
        <v>912.0335576865941</v>
      </c>
    </row>
    <row r="6" spans="1:9" ht="12.75">
      <c r="A6">
        <v>3</v>
      </c>
      <c r="B6" s="25">
        <v>39967</v>
      </c>
      <c r="C6" s="25"/>
      <c r="D6" s="27">
        <f>IF(A6&lt;='Crédito hipotecario'!$D$6,ABS(PPMT('Crédito hipotecario'!$D$4,A6,'Crédito hipotecario'!$D$6,'Crédito hipotecario'!$B$3)),"")</f>
        <v>238.81464265364855</v>
      </c>
      <c r="E6" s="27">
        <f>IF(A6&lt;='Crédito hipotecario'!$D$6,ABS(IPMT('Crédito hipotecario'!$D$4,A6,'Crédito hipotecario'!$D$6,'Crédito hipotecario'!$B$3)),"")</f>
        <v>673.2189150329456</v>
      </c>
      <c r="F6" s="27">
        <f>IF(A6&lt;='Crédito hipotecario'!$D$6,SUM(Calendario!F5,Calendario!D6),"")</f>
        <v>713.7706338681614</v>
      </c>
      <c r="G6" s="27">
        <f>IF(A6&lt;='Crédito hipotecario'!$D$6,'Crédito hipotecario'!$B$3-Calendario!F6,"")</f>
        <v>179286.22936613183</v>
      </c>
      <c r="H6" s="27">
        <f t="shared" si="0"/>
        <v>912.0335576865941</v>
      </c>
      <c r="I6" s="27">
        <f>IF(A6&lt;='Crédito hipotecario'!$D$6,ABS(PMT('Crédito hipotecario'!$D$4,'Crédito hipotecario'!$D$6,'Crédito hipotecario'!$B$3)),"")</f>
        <v>912.0335576865941</v>
      </c>
    </row>
    <row r="7" spans="1:9" ht="12.75">
      <c r="A7">
        <v>4</v>
      </c>
      <c r="B7" s="25">
        <v>39997</v>
      </c>
      <c r="C7" s="25"/>
      <c r="D7" s="27">
        <f>IF(A7&lt;='Crédito hipotecario'!$D$6,ABS(PPMT('Crédito hipotecario'!$D$4,A7,'Crédito hipotecario'!$D$6,'Crédito hipotecario'!$B$3)),"")</f>
        <v>239.71019756359965</v>
      </c>
      <c r="E7" s="27">
        <f>IF(A7&lt;='Crédito hipotecario'!$D$6,ABS(IPMT('Crédito hipotecario'!$D$4,A7,'Crédito hipotecario'!$D$6,'Crédito hipotecario'!$B$3)),"")</f>
        <v>672.3233601229945</v>
      </c>
      <c r="F7" s="27">
        <f>IF(A7&lt;='Crédito hipotecario'!$D$6,SUM(Calendario!F6,Calendario!D7),"")</f>
        <v>953.4808314317611</v>
      </c>
      <c r="G7" s="27">
        <f>IF(A7&lt;='Crédito hipotecario'!$D$6,'Crédito hipotecario'!$B$3-Calendario!F7,"")</f>
        <v>179046.51916856825</v>
      </c>
      <c r="H7" s="27">
        <f t="shared" si="0"/>
        <v>912.0335576865941</v>
      </c>
      <c r="I7" s="27">
        <f>IF(A7&lt;='Crédito hipotecario'!$D$6,ABS(PMT('Crédito hipotecario'!$D$4,'Crédito hipotecario'!$D$6,'Crédito hipotecario'!$B$3)),"")</f>
        <v>912.0335576865941</v>
      </c>
    </row>
    <row r="8" spans="1:9" ht="12.75">
      <c r="A8">
        <v>5</v>
      </c>
      <c r="B8" s="25">
        <v>40028</v>
      </c>
      <c r="C8" s="25"/>
      <c r="D8" s="27">
        <f>IF(A8&lt;='Crédito hipotecario'!$D$6,ABS(PPMT('Crédito hipotecario'!$D$4,A8,'Crédito hipotecario'!$D$6,'Crédito hipotecario'!$B$3)),"")</f>
        <v>240.60911080446317</v>
      </c>
      <c r="E8" s="27">
        <f>IF(A8&lt;='Crédito hipotecario'!$D$6,ABS(IPMT('Crédito hipotecario'!$D$4,A8,'Crédito hipotecario'!$D$6,'Crédito hipotecario'!$B$3)),"")</f>
        <v>671.424446882131</v>
      </c>
      <c r="F8" s="27">
        <f>IF(A8&lt;='Crédito hipotecario'!$D$6,SUM(Calendario!F7,Calendario!D8),"")</f>
        <v>1194.0899422362243</v>
      </c>
      <c r="G8" s="27">
        <f>IF(A8&lt;='Crédito hipotecario'!$D$6,'Crédito hipotecario'!$B$3-Calendario!F8,"")</f>
        <v>178805.91005776377</v>
      </c>
      <c r="H8" s="27">
        <f t="shared" si="0"/>
        <v>912.0335576865941</v>
      </c>
      <c r="I8" s="27">
        <f>IF(A8&lt;='Crédito hipotecario'!$D$6,ABS(PMT('Crédito hipotecario'!$D$4,'Crédito hipotecario'!$D$6,'Crédito hipotecario'!$B$3)),"")</f>
        <v>912.0335576865941</v>
      </c>
    </row>
    <row r="9" spans="1:9" ht="12.75">
      <c r="A9">
        <v>6</v>
      </c>
      <c r="B9" s="25">
        <v>40059</v>
      </c>
      <c r="C9" s="25"/>
      <c r="D9" s="27">
        <f>IF(A9&lt;='Crédito hipotecario'!$D$6,ABS(PPMT('Crédito hipotecario'!$D$4,A9,'Crédito hipotecario'!$D$6,'Crédito hipotecario'!$B$3)),"")</f>
        <v>241.51139496997985</v>
      </c>
      <c r="E9" s="27">
        <f>IF(A9&lt;='Crédito hipotecario'!$D$6,ABS(IPMT('Crédito hipotecario'!$D$4,A9,'Crédito hipotecario'!$D$6,'Crédito hipotecario'!$B$3)),"")</f>
        <v>670.5221627166143</v>
      </c>
      <c r="F9" s="27">
        <f>IF(A9&lt;='Crédito hipotecario'!$D$6,SUM(Calendario!F8,Calendario!D9),"")</f>
        <v>1435.601337206204</v>
      </c>
      <c r="G9" s="27">
        <f>IF(A9&lt;='Crédito hipotecario'!$D$6,'Crédito hipotecario'!$B$3-Calendario!F9,"")</f>
        <v>178564.3986627938</v>
      </c>
      <c r="H9" s="27">
        <f t="shared" si="0"/>
        <v>912.0335576865941</v>
      </c>
      <c r="I9" s="27">
        <f>IF(A9&lt;='Crédito hipotecario'!$D$6,ABS(PMT('Crédito hipotecario'!$D$4,'Crédito hipotecario'!$D$6,'Crédito hipotecario'!$B$3)),"")</f>
        <v>912.0335576865941</v>
      </c>
    </row>
    <row r="10" spans="1:9" ht="12.75">
      <c r="A10">
        <v>7</v>
      </c>
      <c r="B10" s="25">
        <v>40089</v>
      </c>
      <c r="C10" s="25"/>
      <c r="D10" s="27">
        <f>IF(A10&lt;='Crédito hipotecario'!$D$6,ABS(PPMT('Crédito hipotecario'!$D$4,A10,'Crédito hipotecario'!$D$6,'Crédito hipotecario'!$B$3)),"")</f>
        <v>242.4170627011173</v>
      </c>
      <c r="E10" s="27">
        <f>IF(A10&lt;='Crédito hipotecario'!$D$6,ABS(IPMT('Crédito hipotecario'!$D$4,A10,'Crédito hipotecario'!$D$6,'Crédito hipotecario'!$B$3)),"")</f>
        <v>669.6164949854768</v>
      </c>
      <c r="F10" s="27">
        <f>IF(A10&lt;='Crédito hipotecario'!$D$6,SUM(Calendario!F9,Calendario!D10),"")</f>
        <v>1678.0183999073215</v>
      </c>
      <c r="G10" s="27">
        <f>IF(A10&lt;='Crédito hipotecario'!$D$6,'Crédito hipotecario'!$B$3-Calendario!F10,"")</f>
        <v>178321.98160009267</v>
      </c>
      <c r="H10" s="27">
        <f t="shared" si="0"/>
        <v>912.0335576865941</v>
      </c>
      <c r="I10" s="27">
        <f>IF(A10&lt;='Crédito hipotecario'!$D$6,ABS(PMT('Crédito hipotecario'!$D$4,'Crédito hipotecario'!$D$6,'Crédito hipotecario'!$B$3)),"")</f>
        <v>912.0335576865941</v>
      </c>
    </row>
    <row r="11" spans="1:9" ht="12.75">
      <c r="A11">
        <v>8</v>
      </c>
      <c r="B11" s="25">
        <v>40120</v>
      </c>
      <c r="C11" s="25"/>
      <c r="D11" s="27">
        <f>IF(A11&lt;='Crédito hipotecario'!$D$6,ABS(PPMT('Crédito hipotecario'!$D$4,A11,'Crédito hipotecario'!$D$6,'Crédito hipotecario'!$B$3)),"")</f>
        <v>243.32612668624643</v>
      </c>
      <c r="E11" s="27">
        <f>IF(A11&lt;='Crédito hipotecario'!$D$6,ABS(IPMT('Crédito hipotecario'!$D$4,A11,'Crédito hipotecario'!$D$6,'Crédito hipotecario'!$B$3)),"")</f>
        <v>668.7074310003477</v>
      </c>
      <c r="F11" s="27">
        <f>IF(A11&lt;='Crédito hipotecario'!$D$6,SUM(Calendario!F10,Calendario!D11),"")</f>
        <v>1921.344526593568</v>
      </c>
      <c r="G11" s="27">
        <f>IF(A11&lt;='Crédito hipotecario'!$D$6,'Crédito hipotecario'!$B$3-Calendario!F11,"")</f>
        <v>178078.65547340643</v>
      </c>
      <c r="H11" s="27">
        <f t="shared" si="0"/>
        <v>912.0335576865941</v>
      </c>
      <c r="I11" s="27">
        <f>IF(A11&lt;='Crédito hipotecario'!$D$6,ABS(PMT('Crédito hipotecario'!$D$4,'Crédito hipotecario'!$D$6,'Crédito hipotecario'!$B$3)),"")</f>
        <v>912.0335576865941</v>
      </c>
    </row>
    <row r="12" spans="1:9" ht="12.75">
      <c r="A12">
        <v>9</v>
      </c>
      <c r="B12" s="25">
        <v>40150</v>
      </c>
      <c r="C12" s="25"/>
      <c r="D12" s="27">
        <f>IF(A12&lt;='Crédito hipotecario'!$D$6,ABS(PPMT('Crédito hipotecario'!$D$4,A12,'Crédito hipotecario'!$D$6,'Crédito hipotecario'!$B$3)),"")</f>
        <v>244.23859966131988</v>
      </c>
      <c r="E12" s="27">
        <f>IF(A12&lt;='Crédito hipotecario'!$D$6,ABS(IPMT('Crédito hipotecario'!$D$4,A12,'Crédito hipotecario'!$D$6,'Crédito hipotecario'!$B$3)),"")</f>
        <v>667.7949580252742</v>
      </c>
      <c r="F12" s="27">
        <f>IF(A12&lt;='Crédito hipotecario'!$D$6,SUM(Calendario!F11,Calendario!D12),"")</f>
        <v>2165.5831262548877</v>
      </c>
      <c r="G12" s="27">
        <f>IF(A12&lt;='Crédito hipotecario'!$D$6,'Crédito hipotecario'!$B$3-Calendario!F12,"")</f>
        <v>177834.41687374513</v>
      </c>
      <c r="H12" s="27">
        <f t="shared" si="0"/>
        <v>912.0335576865941</v>
      </c>
      <c r="I12" s="27">
        <f>IF(A12&lt;='Crédito hipotecario'!$D$6,ABS(PMT('Crédito hipotecario'!$D$4,'Crédito hipotecario'!$D$6,'Crédito hipotecario'!$B$3)),"")</f>
        <v>912.0335576865941</v>
      </c>
    </row>
    <row r="13" spans="1:9" ht="12.75">
      <c r="A13">
        <v>10</v>
      </c>
      <c r="B13" s="25">
        <v>40181</v>
      </c>
      <c r="C13" s="25"/>
      <c r="D13" s="27">
        <f>IF(A13&lt;='Crédito hipotecario'!$D$6,ABS(PPMT('Crédito hipotecario'!$D$4,A13,'Crédito hipotecario'!$D$6,'Crédito hipotecario'!$B$3)),"")</f>
        <v>245.15449441004978</v>
      </c>
      <c r="E13" s="27">
        <f>IF(A13&lt;='Crédito hipotecario'!$D$6,ABS(IPMT('Crédito hipotecario'!$D$4,A13,'Crédito hipotecario'!$D$6,'Crédito hipotecario'!$B$3)),"")</f>
        <v>666.8790632765443</v>
      </c>
      <c r="F13" s="27">
        <f>IF(A13&lt;='Crédito hipotecario'!$D$6,SUM(Calendario!F12,Calendario!D13),"")</f>
        <v>2410.7376206649374</v>
      </c>
      <c r="G13" s="27">
        <f>IF(A13&lt;='Crédito hipotecario'!$D$6,'Crédito hipotecario'!$B$3-Calendario!F13,"")</f>
        <v>177589.26237933506</v>
      </c>
      <c r="H13" s="27">
        <f t="shared" si="0"/>
        <v>912.0335576865941</v>
      </c>
      <c r="I13" s="27">
        <f>IF(A13&lt;='Crédito hipotecario'!$D$6,ABS(PMT('Crédito hipotecario'!$D$4,'Crédito hipotecario'!$D$6,'Crédito hipotecario'!$B$3)),"")</f>
        <v>912.0335576865941</v>
      </c>
    </row>
    <row r="14" spans="1:9" ht="12.75">
      <c r="A14">
        <v>11</v>
      </c>
      <c r="B14" s="25">
        <v>40212</v>
      </c>
      <c r="C14" s="25"/>
      <c r="D14" s="27">
        <f>IF(A14&lt;='Crédito hipotecario'!$D$6,ABS(PPMT('Crédito hipotecario'!$D$4,A14,'Crédito hipotecario'!$D$6,'Crédito hipotecario'!$B$3)),"")</f>
        <v>246.07382376408748</v>
      </c>
      <c r="E14" s="27">
        <f>IF(A14&lt;='Crédito hipotecario'!$D$6,ABS(IPMT('Crédito hipotecario'!$D$4,A14,'Crédito hipotecario'!$D$6,'Crédito hipotecario'!$B$3)),"")</f>
        <v>665.9597339225066</v>
      </c>
      <c r="F14" s="27">
        <f>IF(A14&lt;='Crédito hipotecario'!$D$6,SUM(Calendario!F13,Calendario!D14),"")</f>
        <v>2656.811444429025</v>
      </c>
      <c r="G14" s="27">
        <f>IF(A14&lt;='Crédito hipotecario'!$D$6,'Crédito hipotecario'!$B$3-Calendario!F14,"")</f>
        <v>177343.188555571</v>
      </c>
      <c r="H14" s="27">
        <f t="shared" si="0"/>
        <v>912.0335576865941</v>
      </c>
      <c r="I14" s="27">
        <f>IF(A14&lt;='Crédito hipotecario'!$D$6,ABS(PMT('Crédito hipotecario'!$D$4,'Crédito hipotecario'!$D$6,'Crédito hipotecario'!$B$3)),"")</f>
        <v>912.0335576865941</v>
      </c>
    </row>
    <row r="15" spans="1:9" ht="12.75">
      <c r="A15">
        <v>12</v>
      </c>
      <c r="B15" s="25">
        <v>40240</v>
      </c>
      <c r="C15" s="25"/>
      <c r="D15" s="27">
        <f>IF(A15&lt;='Crédito hipotecario'!$D$6,ABS(PPMT('Crédito hipotecario'!$D$4,A15,'Crédito hipotecario'!$D$6,'Crédito hipotecario'!$B$3)),"")</f>
        <v>246.99660060320286</v>
      </c>
      <c r="E15" s="27">
        <f>IF(A15&lt;='Crédito hipotecario'!$D$6,ABS(IPMT('Crédito hipotecario'!$D$4,A15,'Crédito hipotecario'!$D$6,'Crédito hipotecario'!$B$3)),"")</f>
        <v>665.0369570833913</v>
      </c>
      <c r="F15" s="27">
        <f>IF(A15&lt;='Crédito hipotecario'!$D$6,SUM(Calendario!F14,Calendario!D15),"")</f>
        <v>2903.8080450322277</v>
      </c>
      <c r="G15" s="27">
        <f>IF(A15&lt;='Crédito hipotecario'!$D$6,'Crédito hipotecario'!$B$3-Calendario!F15,"")</f>
        <v>177096.19195496777</v>
      </c>
      <c r="H15" s="27">
        <f t="shared" si="0"/>
        <v>912.0335576865941</v>
      </c>
      <c r="I15" s="27">
        <f>IF(A15&lt;='Crédito hipotecario'!$D$6,ABS(PMT('Crédito hipotecario'!$D$4,'Crédito hipotecario'!$D$6,'Crédito hipotecario'!$B$3)),"")</f>
        <v>912.0335576865941</v>
      </c>
    </row>
    <row r="16" spans="1:9" ht="12.75">
      <c r="A16">
        <v>13</v>
      </c>
      <c r="B16" s="25">
        <v>40271</v>
      </c>
      <c r="C16" s="25"/>
      <c r="D16" s="27">
        <f>IF(A16&lt;='Crédito hipotecario'!$D$6,ABS(PPMT('Crédito hipotecario'!$D$4,A16,'Crédito hipotecario'!$D$6,'Crédito hipotecario'!$B$3)),"")</f>
        <v>247.92283785546465</v>
      </c>
      <c r="E16" s="27">
        <f>IF(A16&lt;='Crédito hipotecario'!$D$6,ABS(IPMT('Crédito hipotecario'!$D$4,A16,'Crédito hipotecario'!$D$6,'Crédito hipotecario'!$B$3)),"")</f>
        <v>664.1107198311295</v>
      </c>
      <c r="F16" s="27">
        <f>IF(A16&lt;='Crédito hipotecario'!$D$6,SUM(Calendario!F15,Calendario!D16),"")</f>
        <v>3151.730882887692</v>
      </c>
      <c r="G16" s="27">
        <f>IF(A16&lt;='Crédito hipotecario'!$D$6,'Crédito hipotecario'!$B$3-Calendario!F16,"")</f>
        <v>176848.2691171123</v>
      </c>
      <c r="H16" s="27">
        <f t="shared" si="0"/>
        <v>912.0335576865941</v>
      </c>
      <c r="I16" s="27">
        <f>IF(A16&lt;='Crédito hipotecario'!$D$6,ABS(PMT('Crédito hipotecario'!$D$4,'Crédito hipotecario'!$D$6,'Crédito hipotecario'!$B$3)),"")</f>
        <v>912.0335576865941</v>
      </c>
    </row>
    <row r="17" spans="1:9" ht="12.75">
      <c r="A17">
        <v>14</v>
      </c>
      <c r="B17" s="25">
        <v>40301</v>
      </c>
      <c r="C17" s="25"/>
      <c r="D17" s="27">
        <f>IF(A17&lt;='Crédito hipotecario'!$D$6,ABS(PPMT('Crédito hipotecario'!$D$4,A17,'Crédito hipotecario'!$D$6,'Crédito hipotecario'!$B$3)),"")</f>
        <v>248.85254849742273</v>
      </c>
      <c r="E17" s="27">
        <f>IF(A17&lt;='Crédito hipotecario'!$D$6,ABS(IPMT('Crédito hipotecario'!$D$4,A17,'Crédito hipotecario'!$D$6,'Crédito hipotecario'!$B$3)),"")</f>
        <v>663.1810091891714</v>
      </c>
      <c r="F17" s="27">
        <f>IF(A17&lt;='Crédito hipotecario'!$D$6,SUM(Calendario!F16,Calendario!D17),"")</f>
        <v>3400.5834313851146</v>
      </c>
      <c r="G17" s="27">
        <f>IF(A17&lt;='Crédito hipotecario'!$D$6,'Crédito hipotecario'!$B$3-Calendario!F17,"")</f>
        <v>176599.4165686149</v>
      </c>
      <c r="H17" s="27">
        <f t="shared" si="0"/>
        <v>912.0335576865941</v>
      </c>
      <c r="I17" s="27">
        <f>IF(A17&lt;='Crédito hipotecario'!$D$6,ABS(PMT('Crédito hipotecario'!$D$4,'Crédito hipotecario'!$D$6,'Crédito hipotecario'!$B$3)),"")</f>
        <v>912.0335576865941</v>
      </c>
    </row>
    <row r="18" spans="1:9" ht="12.75">
      <c r="A18">
        <v>15</v>
      </c>
      <c r="B18" s="25">
        <v>40332</v>
      </c>
      <c r="C18" s="25"/>
      <c r="D18" s="27">
        <f>IF(A18&lt;='Crédito hipotecario'!$D$6,ABS(PPMT('Crédito hipotecario'!$D$4,A18,'Crédito hipotecario'!$D$6,'Crédito hipotecario'!$B$3)),"")</f>
        <v>249.78574555428804</v>
      </c>
      <c r="E18" s="27">
        <f>IF(A18&lt;='Crédito hipotecario'!$D$6,ABS(IPMT('Crédito hipotecario'!$D$4,A18,'Crédito hipotecario'!$D$6,'Crédito hipotecario'!$B$3)),"")</f>
        <v>662.2478121323061</v>
      </c>
      <c r="F18" s="27">
        <f>IF(A18&lt;='Crédito hipotecario'!$D$6,SUM(Calendario!F17,Calendario!D18),"")</f>
        <v>3650.3691769394027</v>
      </c>
      <c r="G18" s="27">
        <f>IF(A18&lt;='Crédito hipotecario'!$D$6,'Crédito hipotecario'!$B$3-Calendario!F18,"")</f>
        <v>176349.6308230606</v>
      </c>
      <c r="H18" s="27">
        <f t="shared" si="0"/>
        <v>912.0335576865941</v>
      </c>
      <c r="I18" s="27">
        <f>IF(A18&lt;='Crédito hipotecario'!$D$6,ABS(PMT('Crédito hipotecario'!$D$4,'Crédito hipotecario'!$D$6,'Crédito hipotecario'!$B$3)),"")</f>
        <v>912.0335576865941</v>
      </c>
    </row>
    <row r="19" spans="1:9" ht="12.75">
      <c r="A19">
        <v>16</v>
      </c>
      <c r="B19" s="25">
        <v>40362</v>
      </c>
      <c r="C19" s="25"/>
      <c r="D19" s="27">
        <f>IF(A19&lt;='Crédito hipotecario'!$D$6,ABS(PPMT('Crédito hipotecario'!$D$4,A19,'Crédito hipotecario'!$D$6,'Crédito hipotecario'!$B$3)),"")</f>
        <v>250.7224421001166</v>
      </c>
      <c r="E19" s="27">
        <f>IF(A19&lt;='Crédito hipotecario'!$D$6,ABS(IPMT('Crédito hipotecario'!$D$4,A19,'Crédito hipotecario'!$D$6,'Crédito hipotecario'!$B$3)),"")</f>
        <v>661.3111155864775</v>
      </c>
      <c r="F19" s="27">
        <f>IF(A19&lt;='Crédito hipotecario'!$D$6,SUM(Calendario!F18,Calendario!D19),"")</f>
        <v>3901.091619039519</v>
      </c>
      <c r="G19" s="27">
        <f>IF(A19&lt;='Crédito hipotecario'!$D$6,'Crédito hipotecario'!$B$3-Calendario!F19,"")</f>
        <v>176098.9083809605</v>
      </c>
      <c r="H19" s="27">
        <f t="shared" si="0"/>
        <v>912.0335576865941</v>
      </c>
      <c r="I19" s="27">
        <f>IF(A19&lt;='Crédito hipotecario'!$D$6,ABS(PMT('Crédito hipotecario'!$D$4,'Crédito hipotecario'!$D$6,'Crédito hipotecario'!$B$3)),"")</f>
        <v>912.0335576865941</v>
      </c>
    </row>
    <row r="20" spans="1:9" ht="12.75">
      <c r="A20">
        <v>17</v>
      </c>
      <c r="B20" s="25">
        <v>40393</v>
      </c>
      <c r="C20" s="25"/>
      <c r="D20" s="27">
        <f>IF(A20&lt;='Crédito hipotecario'!$D$6,ABS(PPMT('Crédito hipotecario'!$D$4,A20,'Crédito hipotecario'!$D$6,'Crédito hipotecario'!$B$3)),"")</f>
        <v>251.66265125799202</v>
      </c>
      <c r="E20" s="27">
        <f>IF(A20&lt;='Crédito hipotecario'!$D$6,ABS(IPMT('Crédito hipotecario'!$D$4,A20,'Crédito hipotecario'!$D$6,'Crédito hipotecario'!$B$3)),"")</f>
        <v>660.3709064286021</v>
      </c>
      <c r="F20" s="27">
        <f>IF(A20&lt;='Crédito hipotecario'!$D$6,SUM(Calendario!F19,Calendario!D20),"")</f>
        <v>4152.7542702975115</v>
      </c>
      <c r="G20" s="27">
        <f>IF(A20&lt;='Crédito hipotecario'!$D$6,'Crédito hipotecario'!$B$3-Calendario!F20,"")</f>
        <v>175847.2457297025</v>
      </c>
      <c r="H20" s="27">
        <f t="shared" si="0"/>
        <v>912.0335576865941</v>
      </c>
      <c r="I20" s="27">
        <f>IF(A20&lt;='Crédito hipotecario'!$D$6,ABS(PMT('Crédito hipotecario'!$D$4,'Crédito hipotecario'!$D$6,'Crédito hipotecario'!$B$3)),"")</f>
        <v>912.0335576865941</v>
      </c>
    </row>
    <row r="21" spans="1:9" ht="12.75">
      <c r="A21">
        <v>18</v>
      </c>
      <c r="B21" s="25">
        <v>40424</v>
      </c>
      <c r="C21" s="25"/>
      <c r="D21" s="27">
        <f>IF(A21&lt;='Crédito hipotecario'!$D$6,ABS(PPMT('Crédito hipotecario'!$D$4,A21,'Crédito hipotecario'!$D$6,'Crédito hipotecario'!$B$3)),"")</f>
        <v>252.6063862002095</v>
      </c>
      <c r="E21" s="27">
        <f>IF(A21&lt;='Crédito hipotecario'!$D$6,ABS(IPMT('Crédito hipotecario'!$D$4,A21,'Crédito hipotecario'!$D$6,'Crédito hipotecario'!$B$3)),"")</f>
        <v>659.4271714863846</v>
      </c>
      <c r="F21" s="27">
        <f>IF(A21&lt;='Crédito hipotecario'!$D$6,SUM(Calendario!F20,Calendario!D21),"")</f>
        <v>4405.360656497721</v>
      </c>
      <c r="G21" s="27">
        <f>IF(A21&lt;='Crédito hipotecario'!$D$6,'Crédito hipotecario'!$B$3-Calendario!F21,"")</f>
        <v>175594.6393435023</v>
      </c>
      <c r="H21" s="27">
        <f t="shared" si="0"/>
        <v>912.0335576865941</v>
      </c>
      <c r="I21" s="27">
        <f>IF(A21&lt;='Crédito hipotecario'!$D$6,ABS(PMT('Crédito hipotecario'!$D$4,'Crédito hipotecario'!$D$6,'Crédito hipotecario'!$B$3)),"")</f>
        <v>912.0335576865941</v>
      </c>
    </row>
    <row r="22" spans="1:9" ht="12.75">
      <c r="A22">
        <v>19</v>
      </c>
      <c r="B22" s="25">
        <v>40454</v>
      </c>
      <c r="C22" s="25"/>
      <c r="D22" s="27">
        <f>IF(A22&lt;='Crédito hipotecario'!$D$6,ABS(PPMT('Crédito hipotecario'!$D$4,A22,'Crédito hipotecario'!$D$6,'Crédito hipotecario'!$B$3)),"")</f>
        <v>253.55366014846027</v>
      </c>
      <c r="E22" s="27">
        <f>IF(A22&lt;='Crédito hipotecario'!$D$6,ABS(IPMT('Crédito hipotecario'!$D$4,A22,'Crédito hipotecario'!$D$6,'Crédito hipotecario'!$B$3)),"")</f>
        <v>658.4798975381339</v>
      </c>
      <c r="F22" s="27">
        <f>IF(A22&lt;='Crédito hipotecario'!$D$6,SUM(Calendario!F21,Calendario!D22),"")</f>
        <v>4658.914316646181</v>
      </c>
      <c r="G22" s="27">
        <f>IF(A22&lt;='Crédito hipotecario'!$D$6,'Crédito hipotecario'!$B$3-Calendario!F22,"")</f>
        <v>175341.08568335383</v>
      </c>
      <c r="H22" s="27">
        <f t="shared" si="0"/>
        <v>912.0335576865941</v>
      </c>
      <c r="I22" s="27">
        <f>IF(A22&lt;='Crédito hipotecario'!$D$6,ABS(PMT('Crédito hipotecario'!$D$4,'Crédito hipotecario'!$D$6,'Crédito hipotecario'!$B$3)),"")</f>
        <v>912.0335576865941</v>
      </c>
    </row>
    <row r="23" spans="1:9" ht="12.75">
      <c r="A23">
        <v>20</v>
      </c>
      <c r="B23" s="25">
        <v>40485</v>
      </c>
      <c r="C23" s="25"/>
      <c r="D23" s="27">
        <f>IF(A23&lt;='Crédito hipotecario'!$D$6,ABS(PPMT('Crédito hipotecario'!$D$4,A23,'Crédito hipotecario'!$D$6,'Crédito hipotecario'!$B$3)),"")</f>
        <v>254.5044863740169</v>
      </c>
      <c r="E23" s="27">
        <f>IF(A23&lt;='Crédito hipotecario'!$D$6,ABS(IPMT('Crédito hipotecario'!$D$4,A23,'Crédito hipotecario'!$D$6,'Crédito hipotecario'!$B$3)),"")</f>
        <v>657.5290713125772</v>
      </c>
      <c r="F23" s="27">
        <f>IF(A23&lt;='Crédito hipotecario'!$D$6,SUM(Calendario!F22,Calendario!D23),"")</f>
        <v>4913.418803020198</v>
      </c>
      <c r="G23" s="27">
        <f>IF(A23&lt;='Crédito hipotecario'!$D$6,'Crédito hipotecario'!$B$3-Calendario!F23,"")</f>
        <v>175086.5811969798</v>
      </c>
      <c r="H23" s="27">
        <f t="shared" si="0"/>
        <v>912.0335576865941</v>
      </c>
      <c r="I23" s="27">
        <f>IF(A23&lt;='Crédito hipotecario'!$D$6,ABS(PMT('Crédito hipotecario'!$D$4,'Crédito hipotecario'!$D$6,'Crédito hipotecario'!$B$3)),"")</f>
        <v>912.0335576865941</v>
      </c>
    </row>
    <row r="24" spans="1:9" ht="12.75">
      <c r="A24">
        <v>21</v>
      </c>
      <c r="B24" s="25">
        <v>40515</v>
      </c>
      <c r="C24" s="25"/>
      <c r="D24" s="27">
        <f>IF(A24&lt;='Crédito hipotecario'!$D$6,ABS(PPMT('Crédito hipotecario'!$D$4,A24,'Crédito hipotecario'!$D$6,'Crédito hipotecario'!$B$3)),"")</f>
        <v>255.4588781979195</v>
      </c>
      <c r="E24" s="27">
        <f>IF(A24&lt;='Crédito hipotecario'!$D$6,ABS(IPMT('Crédito hipotecario'!$D$4,A24,'Crédito hipotecario'!$D$6,'Crédito hipotecario'!$B$3)),"")</f>
        <v>656.5746794886746</v>
      </c>
      <c r="F24" s="27">
        <f>IF(A24&lt;='Crédito hipotecario'!$D$6,SUM(Calendario!F23,Calendario!D24),"")</f>
        <v>5168.877681218117</v>
      </c>
      <c r="G24" s="27">
        <f>IF(A24&lt;='Crédito hipotecario'!$D$6,'Crédito hipotecario'!$B$3-Calendario!F24,"")</f>
        <v>174831.12231878188</v>
      </c>
      <c r="H24" s="27">
        <f t="shared" si="0"/>
        <v>912.0335576865941</v>
      </c>
      <c r="I24" s="27">
        <f>IF(A24&lt;='Crédito hipotecario'!$D$6,ABS(PMT('Crédito hipotecario'!$D$4,'Crédito hipotecario'!$D$6,'Crédito hipotecario'!$B$3)),"")</f>
        <v>912.0335576865941</v>
      </c>
    </row>
    <row r="25" spans="1:9" ht="12.75">
      <c r="A25">
        <v>22</v>
      </c>
      <c r="B25" s="25">
        <v>40546</v>
      </c>
      <c r="C25" s="25"/>
      <c r="D25" s="27">
        <f>IF(A25&lt;='Crédito hipotecario'!$D$6,ABS(PPMT('Crédito hipotecario'!$D$4,A25,'Crédito hipotecario'!$D$6,'Crédito hipotecario'!$B$3)),"")</f>
        <v>256.4168489911617</v>
      </c>
      <c r="E25" s="27">
        <f>IF(A25&lt;='Crédito hipotecario'!$D$6,ABS(IPMT('Crédito hipotecario'!$D$4,A25,'Crédito hipotecario'!$D$6,'Crédito hipotecario'!$B$3)),"")</f>
        <v>655.6167086954324</v>
      </c>
      <c r="F25" s="27">
        <f>IF(A25&lt;='Crédito hipotecario'!$D$6,SUM(Calendario!F24,Calendario!D25),"")</f>
        <v>5425.2945302092785</v>
      </c>
      <c r="G25" s="27">
        <f>IF(A25&lt;='Crédito hipotecario'!$D$6,'Crédito hipotecario'!$B$3-Calendario!F25,"")</f>
        <v>174574.70546979073</v>
      </c>
      <c r="H25" s="27">
        <f t="shared" si="0"/>
        <v>912.0335576865941</v>
      </c>
      <c r="I25" s="27">
        <f>IF(A25&lt;='Crédito hipotecario'!$D$6,ABS(PMT('Crédito hipotecario'!$D$4,'Crédito hipotecario'!$D$6,'Crédito hipotecario'!$B$3)),"")</f>
        <v>912.0335576865941</v>
      </c>
    </row>
    <row r="26" spans="1:9" ht="12.75">
      <c r="A26">
        <v>23</v>
      </c>
      <c r="B26" s="25">
        <v>40577</v>
      </c>
      <c r="C26" s="25"/>
      <c r="D26" s="27">
        <f>IF(A26&lt;='Crédito hipotecario'!$D$6,ABS(PPMT('Crédito hipotecario'!$D$4,A26,'Crédito hipotecario'!$D$6,'Crédito hipotecario'!$B$3)),"")</f>
        <v>257.37841217487846</v>
      </c>
      <c r="E26" s="27">
        <f>IF(A26&lt;='Crédito hipotecario'!$D$6,ABS(IPMT('Crédito hipotecario'!$D$4,A26,'Crédito hipotecario'!$D$6,'Crédito hipotecario'!$B$3)),"")</f>
        <v>654.6551455117157</v>
      </c>
      <c r="F26" s="27">
        <f>IF(A26&lt;='Crédito hipotecario'!$D$6,SUM(Calendario!F25,Calendario!D26),"")</f>
        <v>5682.672942384157</v>
      </c>
      <c r="G26" s="27">
        <f>IF(A26&lt;='Crédito hipotecario'!$D$6,'Crédito hipotecario'!$B$3-Calendario!F26,"")</f>
        <v>174317.32705761585</v>
      </c>
      <c r="H26" s="27">
        <f t="shared" si="0"/>
        <v>912.0335576865941</v>
      </c>
      <c r="I26" s="27">
        <f>IF(A26&lt;='Crédito hipotecario'!$D$6,ABS(PMT('Crédito hipotecario'!$D$4,'Crédito hipotecario'!$D$6,'Crédito hipotecario'!$B$3)),"")</f>
        <v>912.0335576865941</v>
      </c>
    </row>
    <row r="27" spans="1:9" ht="12.75">
      <c r="A27">
        <v>24</v>
      </c>
      <c r="B27" s="25">
        <v>40605</v>
      </c>
      <c r="C27" s="25"/>
      <c r="D27" s="27">
        <f>IF(A27&lt;='Crédito hipotecario'!$D$6,ABS(PPMT('Crédito hipotecario'!$D$4,A27,'Crédito hipotecario'!$D$6,'Crédito hipotecario'!$B$3)),"")</f>
        <v>258.34358122053425</v>
      </c>
      <c r="E27" s="27">
        <f>IF(A27&lt;='Crédito hipotecario'!$D$6,ABS(IPMT('Crédito hipotecario'!$D$4,A27,'Crédito hipotecario'!$D$6,'Crédito hipotecario'!$B$3)),"")</f>
        <v>653.6899764660599</v>
      </c>
      <c r="F27" s="27">
        <f>IF(A27&lt;='Crédito hipotecario'!$D$6,SUM(Calendario!F26,Calendario!D27),"")</f>
        <v>5941.016523604691</v>
      </c>
      <c r="G27" s="27">
        <f>IF(A27&lt;='Crédito hipotecario'!$D$6,'Crédito hipotecario'!$B$3-Calendario!F27,"")</f>
        <v>174058.9834763953</v>
      </c>
      <c r="H27" s="27">
        <f t="shared" si="0"/>
        <v>912.0335576865941</v>
      </c>
      <c r="I27" s="27">
        <f>IF(A27&lt;='Crédito hipotecario'!$D$6,ABS(PMT('Crédito hipotecario'!$D$4,'Crédito hipotecario'!$D$6,'Crédito hipotecario'!$B$3)),"")</f>
        <v>912.0335576865941</v>
      </c>
    </row>
    <row r="28" spans="1:9" ht="12.75">
      <c r="A28">
        <v>25</v>
      </c>
      <c r="B28" s="25">
        <v>40636</v>
      </c>
      <c r="C28" s="25"/>
      <c r="D28" s="27">
        <f>IF(A28&lt;='Crédito hipotecario'!$D$6,ABS(PPMT('Crédito hipotecario'!$D$4,A28,'Crédito hipotecario'!$D$6,'Crédito hipotecario'!$B$3)),"")</f>
        <v>259.31236965011124</v>
      </c>
      <c r="E28" s="27">
        <f>IF(A28&lt;='Crédito hipotecario'!$D$6,ABS(IPMT('Crédito hipotecario'!$D$4,A28,'Crédito hipotecario'!$D$6,'Crédito hipotecario'!$B$3)),"")</f>
        <v>652.7211880364829</v>
      </c>
      <c r="F28" s="27">
        <f>IF(A28&lt;='Crédito hipotecario'!$D$6,SUM(Calendario!F27,Calendario!D28),"")</f>
        <v>6200.328893254803</v>
      </c>
      <c r="G28" s="27">
        <f>IF(A28&lt;='Crédito hipotecario'!$D$6,'Crédito hipotecario'!$B$3-Calendario!F28,"")</f>
        <v>173799.6711067452</v>
      </c>
      <c r="H28" s="27">
        <f t="shared" si="0"/>
        <v>912.0335576865941</v>
      </c>
      <c r="I28" s="27">
        <f>IF(A28&lt;='Crédito hipotecario'!$D$6,ABS(PMT('Crédito hipotecario'!$D$4,'Crédito hipotecario'!$D$6,'Crédito hipotecario'!$B$3)),"")</f>
        <v>912.0335576865941</v>
      </c>
    </row>
    <row r="29" spans="1:9" ht="12.75">
      <c r="A29">
        <v>26</v>
      </c>
      <c r="B29" s="25">
        <v>40666</v>
      </c>
      <c r="C29" s="25"/>
      <c r="D29" s="27">
        <f>IF(A29&lt;='Crédito hipotecario'!$D$6,ABS(PPMT('Crédito hipotecario'!$D$4,A29,'Crédito hipotecario'!$D$6,'Crédito hipotecario'!$B$3)),"")</f>
        <v>260.2847910362991</v>
      </c>
      <c r="E29" s="27">
        <f>IF(A29&lt;='Crédito hipotecario'!$D$6,ABS(IPMT('Crédito hipotecario'!$D$4,A29,'Crédito hipotecario'!$D$6,'Crédito hipotecario'!$B$3)),"")</f>
        <v>651.748766650295</v>
      </c>
      <c r="F29" s="27">
        <f>IF(A29&lt;='Crédito hipotecario'!$D$6,SUM(Calendario!F28,Calendario!D29),"")</f>
        <v>6460.613684291102</v>
      </c>
      <c r="G29" s="27">
        <f>IF(A29&lt;='Crédito hipotecario'!$D$6,'Crédito hipotecario'!$B$3-Calendario!F29,"")</f>
        <v>173539.3863157089</v>
      </c>
      <c r="H29" s="27">
        <f t="shared" si="0"/>
        <v>912.0335576865941</v>
      </c>
      <c r="I29" s="27">
        <f>IF(A29&lt;='Crédito hipotecario'!$D$6,ABS(PMT('Crédito hipotecario'!$D$4,'Crédito hipotecario'!$D$6,'Crédito hipotecario'!$B$3)),"")</f>
        <v>912.0335576865941</v>
      </c>
    </row>
    <row r="30" spans="1:9" ht="12.75">
      <c r="A30">
        <v>27</v>
      </c>
      <c r="B30" s="25">
        <v>40697</v>
      </c>
      <c r="C30" s="25"/>
      <c r="D30" s="27">
        <f>IF(A30&lt;='Crédito hipotecario'!$D$6,ABS(PPMT('Crédito hipotecario'!$D$4,A30,'Crédito hipotecario'!$D$6,'Crédito hipotecario'!$B$3)),"")</f>
        <v>261.26085900268527</v>
      </c>
      <c r="E30" s="27">
        <f>IF(A30&lt;='Crédito hipotecario'!$D$6,ABS(IPMT('Crédito hipotecario'!$D$4,A30,'Crédito hipotecario'!$D$6,'Crédito hipotecario'!$B$3)),"")</f>
        <v>650.7726986839089</v>
      </c>
      <c r="F30" s="27">
        <f>IF(A30&lt;='Crédito hipotecario'!$D$6,SUM(Calendario!F29,Calendario!D30),"")</f>
        <v>6721.874543293787</v>
      </c>
      <c r="G30" s="27">
        <f>IF(A30&lt;='Crédito hipotecario'!$D$6,'Crédito hipotecario'!$B$3-Calendario!F30,"")</f>
        <v>173278.1254567062</v>
      </c>
      <c r="H30" s="27">
        <f t="shared" si="0"/>
        <v>912.0335576865941</v>
      </c>
      <c r="I30" s="27">
        <f>IF(A30&lt;='Crédito hipotecario'!$D$6,ABS(PMT('Crédito hipotecario'!$D$4,'Crédito hipotecario'!$D$6,'Crédito hipotecario'!$B$3)),"")</f>
        <v>912.0335576865941</v>
      </c>
    </row>
    <row r="31" spans="1:9" ht="12.75">
      <c r="A31">
        <v>28</v>
      </c>
      <c r="B31" s="25">
        <v>40727</v>
      </c>
      <c r="C31" s="25"/>
      <c r="D31" s="27">
        <f>IF(A31&lt;='Crédito hipotecario'!$D$6,ABS(PPMT('Crédito hipotecario'!$D$4,A31,'Crédito hipotecario'!$D$6,'Crédito hipotecario'!$B$3)),"")</f>
        <v>262.24058722394534</v>
      </c>
      <c r="E31" s="27">
        <f>IF(A31&lt;='Crédito hipotecario'!$D$6,ABS(IPMT('Crédito hipotecario'!$D$4,A31,'Crédito hipotecario'!$D$6,'Crédito hipotecario'!$B$3)),"")</f>
        <v>649.7929704626488</v>
      </c>
      <c r="F31" s="27">
        <f>IF(A31&lt;='Crédito hipotecario'!$D$6,SUM(Calendario!F30,Calendario!D31),"")</f>
        <v>6984.115130517732</v>
      </c>
      <c r="G31" s="27">
        <f>IF(A31&lt;='Crédito hipotecario'!$D$6,'Crédito hipotecario'!$B$3-Calendario!F31,"")</f>
        <v>173015.88486948228</v>
      </c>
      <c r="H31" s="27">
        <f t="shared" si="0"/>
        <v>912.0335576865941</v>
      </c>
      <c r="I31" s="27">
        <f>IF(A31&lt;='Crédito hipotecario'!$D$6,ABS(PMT('Crédito hipotecario'!$D$4,'Crédito hipotecario'!$D$6,'Crédito hipotecario'!$B$3)),"")</f>
        <v>912.0335576865941</v>
      </c>
    </row>
    <row r="32" spans="1:9" ht="12.75">
      <c r="A32">
        <v>29</v>
      </c>
      <c r="B32" s="25">
        <v>40758</v>
      </c>
      <c r="C32" s="25"/>
      <c r="D32" s="27">
        <f>IF(A32&lt;='Crédito hipotecario'!$D$6,ABS(PPMT('Crédito hipotecario'!$D$4,A32,'Crédito hipotecario'!$D$6,'Crédito hipotecario'!$B$3)),"")</f>
        <v>263.223989426035</v>
      </c>
      <c r="E32" s="27">
        <f>IF(A32&lt;='Crédito hipotecario'!$D$6,ABS(IPMT('Crédito hipotecario'!$D$4,A32,'Crédito hipotecario'!$D$6,'Crédito hipotecario'!$B$3)),"")</f>
        <v>648.8095682605591</v>
      </c>
      <c r="F32" s="27">
        <f>IF(A32&lt;='Crédito hipotecario'!$D$6,SUM(Calendario!F31,Calendario!D32),"")</f>
        <v>7247.3391199437665</v>
      </c>
      <c r="G32" s="27">
        <f>IF(A32&lt;='Crédito hipotecario'!$D$6,'Crédito hipotecario'!$B$3-Calendario!F32,"")</f>
        <v>172752.66088005624</v>
      </c>
      <c r="H32" s="27">
        <f t="shared" si="0"/>
        <v>912.0335576865941</v>
      </c>
      <c r="I32" s="27">
        <f>IF(A32&lt;='Crédito hipotecario'!$D$6,ABS(PMT('Crédito hipotecario'!$D$4,'Crédito hipotecario'!$D$6,'Crédito hipotecario'!$B$3)),"")</f>
        <v>912.0335576865941</v>
      </c>
    </row>
    <row r="33" spans="1:9" ht="12.75">
      <c r="A33">
        <v>30</v>
      </c>
      <c r="B33" s="25">
        <v>40789</v>
      </c>
      <c r="C33" s="25"/>
      <c r="D33" s="27">
        <f>IF(A33&lt;='Crédito hipotecario'!$D$6,ABS(PPMT('Crédito hipotecario'!$D$4,A33,'Crédito hipotecario'!$D$6,'Crédito hipotecario'!$B$3)),"")</f>
        <v>264.2110793863827</v>
      </c>
      <c r="E33" s="27">
        <f>IF(A33&lt;='Crédito hipotecario'!$D$6,ABS(IPMT('Crédito hipotecario'!$D$4,A33,'Crédito hipotecario'!$D$6,'Crédito hipotecario'!$B$3)),"")</f>
        <v>647.8224783002114</v>
      </c>
      <c r="F33" s="27">
        <f>IF(A33&lt;='Crédito hipotecario'!$D$6,SUM(Calendario!F32,Calendario!D33),"")</f>
        <v>7511.55019933015</v>
      </c>
      <c r="G33" s="27">
        <f>IF(A33&lt;='Crédito hipotecario'!$D$6,'Crédito hipotecario'!$B$3-Calendario!F33,"")</f>
        <v>172488.44980066986</v>
      </c>
      <c r="H33" s="27">
        <f t="shared" si="0"/>
        <v>912.0335576865941</v>
      </c>
      <c r="I33" s="27">
        <f>IF(A33&lt;='Crédito hipotecario'!$D$6,ABS(PMT('Crédito hipotecario'!$D$4,'Crédito hipotecario'!$D$6,'Crédito hipotecario'!$B$3)),"")</f>
        <v>912.0335576865941</v>
      </c>
    </row>
    <row r="34" spans="1:9" ht="12.75">
      <c r="A34">
        <v>31</v>
      </c>
      <c r="B34" s="25">
        <v>40819</v>
      </c>
      <c r="C34" s="25"/>
      <c r="D34" s="27">
        <f>IF(A34&lt;='Crédito hipotecario'!$D$6,ABS(PPMT('Crédito hipotecario'!$D$4,A34,'Crédito hipotecario'!$D$6,'Crédito hipotecario'!$B$3)),"")</f>
        <v>265.2018709340815</v>
      </c>
      <c r="E34" s="27">
        <f>IF(A34&lt;='Crédito hipotecario'!$D$6,ABS(IPMT('Crédito hipotecario'!$D$4,A34,'Crédito hipotecario'!$D$6,'Crédito hipotecario'!$B$3)),"")</f>
        <v>646.8316867525126</v>
      </c>
      <c r="F34" s="27">
        <f>IF(A34&lt;='Crédito hipotecario'!$D$6,SUM(Calendario!F33,Calendario!D34),"")</f>
        <v>7776.752070264231</v>
      </c>
      <c r="G34" s="27">
        <f>IF(A34&lt;='Crédito hipotecario'!$D$6,'Crédito hipotecario'!$B$3-Calendario!F34,"")</f>
        <v>172223.24792973578</v>
      </c>
      <c r="H34" s="27">
        <f t="shared" si="0"/>
        <v>912.0335576865941</v>
      </c>
      <c r="I34" s="27">
        <f>IF(A34&lt;='Crédito hipotecario'!$D$6,ABS(PMT('Crédito hipotecario'!$D$4,'Crédito hipotecario'!$D$6,'Crédito hipotecario'!$B$3)),"")</f>
        <v>912.0335576865941</v>
      </c>
    </row>
    <row r="35" spans="1:9" ht="12.75">
      <c r="A35">
        <v>32</v>
      </c>
      <c r="B35" s="25">
        <v>40850</v>
      </c>
      <c r="C35" s="25"/>
      <c r="D35" s="27">
        <f>IF(A35&lt;='Crédito hipotecario'!$D$6,ABS(PPMT('Crédito hipotecario'!$D$4,A35,'Crédito hipotecario'!$D$6,'Crédito hipotecario'!$B$3)),"")</f>
        <v>266.1963779500844</v>
      </c>
      <c r="E35" s="27">
        <f>IF(A35&lt;='Crédito hipotecario'!$D$6,ABS(IPMT('Crédito hipotecario'!$D$4,A35,'Crédito hipotecario'!$D$6,'Crédito hipotecario'!$B$3)),"")</f>
        <v>645.8371797365097</v>
      </c>
      <c r="F35" s="27">
        <f>IF(A35&lt;='Crédito hipotecario'!$D$6,SUM(Calendario!F34,Calendario!D35),"")</f>
        <v>8042.948448214316</v>
      </c>
      <c r="G35" s="27">
        <f>IF(A35&lt;='Crédito hipotecario'!$D$6,'Crédito hipotecario'!$B$3-Calendario!F35,"")</f>
        <v>171957.05155178567</v>
      </c>
      <c r="H35" s="27">
        <f t="shared" si="0"/>
        <v>912.0335576865941</v>
      </c>
      <c r="I35" s="27">
        <f>IF(A35&lt;='Crédito hipotecario'!$D$6,ABS(PMT('Crédito hipotecario'!$D$4,'Crédito hipotecario'!$D$6,'Crédito hipotecario'!$B$3)),"")</f>
        <v>912.0335576865941</v>
      </c>
    </row>
    <row r="36" spans="1:9" ht="12.75">
      <c r="A36">
        <v>33</v>
      </c>
      <c r="B36" s="25">
        <v>40880</v>
      </c>
      <c r="C36" s="25"/>
      <c r="D36" s="27">
        <f>IF(A36&lt;='Crédito hipotecario'!$D$6,ABS(PPMT('Crédito hipotecario'!$D$4,A36,'Crédito hipotecario'!$D$6,'Crédito hipotecario'!$B$3)),"")</f>
        <v>267.1946143673972</v>
      </c>
      <c r="E36" s="27">
        <f>IF(A36&lt;='Crédito hipotecario'!$D$6,ABS(IPMT('Crédito hipotecario'!$D$4,A36,'Crédito hipotecario'!$D$6,'Crédito hipotecario'!$B$3)),"")</f>
        <v>644.8389433191969</v>
      </c>
      <c r="F36" s="27">
        <f>IF(A36&lt;='Crédito hipotecario'!$D$6,SUM(Calendario!F35,Calendario!D36),"")</f>
        <v>8310.143062581714</v>
      </c>
      <c r="G36" s="27">
        <f>IF(A36&lt;='Crédito hipotecario'!$D$6,'Crédito hipotecario'!$B$3-Calendario!F36,"")</f>
        <v>171689.85693741828</v>
      </c>
      <c r="H36" s="27">
        <f t="shared" si="0"/>
        <v>912.0335576865941</v>
      </c>
      <c r="I36" s="27">
        <f>IF(A36&lt;='Crédito hipotecario'!$D$6,ABS(PMT('Crédito hipotecario'!$D$4,'Crédito hipotecario'!$D$6,'Crédito hipotecario'!$B$3)),"")</f>
        <v>912.0335576865941</v>
      </c>
    </row>
    <row r="37" spans="1:9" ht="12.75">
      <c r="A37">
        <v>34</v>
      </c>
      <c r="B37" s="25">
        <v>40911</v>
      </c>
      <c r="C37" s="25"/>
      <c r="D37" s="27">
        <f>IF(A37&lt;='Crédito hipotecario'!$D$6,ABS(PPMT('Crédito hipotecario'!$D$4,A37,'Crédito hipotecario'!$D$6,'Crédito hipotecario'!$B$3)),"")</f>
        <v>268.1965941712749</v>
      </c>
      <c r="E37" s="27">
        <f>IF(A37&lt;='Crédito hipotecario'!$D$6,ABS(IPMT('Crédito hipotecario'!$D$4,A37,'Crédito hipotecario'!$D$6,'Crédito hipotecario'!$B$3)),"")</f>
        <v>643.8369635153192</v>
      </c>
      <c r="F37" s="27">
        <f>IF(A37&lt;='Crédito hipotecario'!$D$6,SUM(Calendario!F36,Calendario!D37),"")</f>
        <v>8578.339656752989</v>
      </c>
      <c r="G37" s="27">
        <f>IF(A37&lt;='Crédito hipotecario'!$D$6,'Crédito hipotecario'!$B$3-Calendario!F37,"")</f>
        <v>171421.660343247</v>
      </c>
      <c r="H37" s="27">
        <f t="shared" si="0"/>
        <v>912.0335576865941</v>
      </c>
      <c r="I37" s="27">
        <f>IF(A37&lt;='Crédito hipotecario'!$D$6,ABS(PMT('Crédito hipotecario'!$D$4,'Crédito hipotecario'!$D$6,'Crédito hipotecario'!$B$3)),"")</f>
        <v>912.0335576865941</v>
      </c>
    </row>
    <row r="38" spans="1:9" ht="12.75">
      <c r="A38">
        <v>35</v>
      </c>
      <c r="B38" s="25">
        <v>40942</v>
      </c>
      <c r="C38" s="25"/>
      <c r="D38" s="27">
        <f>IF(A38&lt;='Crédito hipotecario'!$D$6,ABS(PPMT('Crédito hipotecario'!$D$4,A38,'Crédito hipotecario'!$D$6,'Crédito hipotecario'!$B$3)),"")</f>
        <v>269.2023313994173</v>
      </c>
      <c r="E38" s="27">
        <f>IF(A38&lt;='Crédito hipotecario'!$D$6,ABS(IPMT('Crédito hipotecario'!$D$4,A38,'Crédito hipotecario'!$D$6,'Crédito hipotecario'!$B$3)),"")</f>
        <v>642.8312262871768</v>
      </c>
      <c r="F38" s="27">
        <f>IF(A38&lt;='Crédito hipotecario'!$D$6,SUM(Calendario!F37,Calendario!D38),"")</f>
        <v>8847.541988152407</v>
      </c>
      <c r="G38" s="27">
        <f>IF(A38&lt;='Crédito hipotecario'!$D$6,'Crédito hipotecario'!$B$3-Calendario!F38,"")</f>
        <v>171152.4580118476</v>
      </c>
      <c r="H38" s="27">
        <f t="shared" si="0"/>
        <v>912.0335576865941</v>
      </c>
      <c r="I38" s="27">
        <f>IF(A38&lt;='Crédito hipotecario'!$D$6,ABS(PMT('Crédito hipotecario'!$D$4,'Crédito hipotecario'!$D$6,'Crédito hipotecario'!$B$3)),"")</f>
        <v>912.0335576865941</v>
      </c>
    </row>
    <row r="39" spans="1:9" ht="12.75">
      <c r="A39">
        <v>36</v>
      </c>
      <c r="B39" s="25">
        <v>40971</v>
      </c>
      <c r="C39" s="25"/>
      <c r="D39" s="27">
        <f>IF(A39&lt;='Crédito hipotecario'!$D$6,ABS(PPMT('Crédito hipotecario'!$D$4,A39,'Crédito hipotecario'!$D$6,'Crédito hipotecario'!$B$3)),"")</f>
        <v>270.2118401421649</v>
      </c>
      <c r="E39" s="27">
        <f>IF(A39&lt;='Crédito hipotecario'!$D$6,ABS(IPMT('Crédito hipotecario'!$D$4,A39,'Crédito hipotecario'!$D$6,'Crédito hipotecario'!$B$3)),"")</f>
        <v>641.8217175444292</v>
      </c>
      <c r="F39" s="27">
        <f>IF(A39&lt;='Crédito hipotecario'!$D$6,SUM(Calendario!F38,Calendario!D39),"")</f>
        <v>9117.753828294572</v>
      </c>
      <c r="G39" s="27">
        <f>IF(A39&lt;='Crédito hipotecario'!$D$6,'Crédito hipotecario'!$B$3-Calendario!F39,"")</f>
        <v>170882.24617170542</v>
      </c>
      <c r="H39" s="27">
        <f t="shared" si="0"/>
        <v>912.0335576865941</v>
      </c>
      <c r="I39" s="27">
        <f>IF(A39&lt;='Crédito hipotecario'!$D$6,ABS(PMT('Crédito hipotecario'!$D$4,'Crédito hipotecario'!$D$6,'Crédito hipotecario'!$B$3)),"")</f>
        <v>912.0335576865941</v>
      </c>
    </row>
    <row r="40" spans="1:9" ht="12.75">
      <c r="A40">
        <v>37</v>
      </c>
      <c r="B40" s="25">
        <v>41002</v>
      </c>
      <c r="C40" s="25"/>
      <c r="D40" s="27">
        <f>IF(A40&lt;='Crédito hipotecario'!$D$6,ABS(PPMT('Crédito hipotecario'!$D$4,A40,'Crédito hipotecario'!$D$6,'Crédito hipotecario'!$B$3)),"")</f>
        <v>271.225134542698</v>
      </c>
      <c r="E40" s="27">
        <f>IF(A40&lt;='Crédito hipotecario'!$D$6,ABS(IPMT('Crédito hipotecario'!$D$4,A40,'Crédito hipotecario'!$D$6,'Crédito hipotecario'!$B$3)),"")</f>
        <v>640.8084231438961</v>
      </c>
      <c r="F40" s="27">
        <f>IF(A40&lt;='Crédito hipotecario'!$D$6,SUM(Calendario!F39,Calendario!D40),"")</f>
        <v>9388.97896283727</v>
      </c>
      <c r="G40" s="27">
        <f>IF(A40&lt;='Crédito hipotecario'!$D$6,'Crédito hipotecario'!$B$3-Calendario!F40,"")</f>
        <v>170611.02103716272</v>
      </c>
      <c r="H40" s="27">
        <f t="shared" si="0"/>
        <v>912.0335576865941</v>
      </c>
      <c r="I40" s="27">
        <f>IF(A40&lt;='Crédito hipotecario'!$D$6,ABS(PMT('Crédito hipotecario'!$D$4,'Crédito hipotecario'!$D$6,'Crédito hipotecario'!$B$3)),"")</f>
        <v>912.0335576865941</v>
      </c>
    </row>
    <row r="41" spans="1:9" ht="12.75">
      <c r="A41">
        <v>38</v>
      </c>
      <c r="B41" s="25">
        <v>41032</v>
      </c>
      <c r="C41" s="25"/>
      <c r="D41" s="27">
        <f>IF(A41&lt;='Crédito hipotecario'!$D$6,ABS(PPMT('Crédito hipotecario'!$D$4,A41,'Crédito hipotecario'!$D$6,'Crédito hipotecario'!$B$3)),"")</f>
        <v>272.2422287972332</v>
      </c>
      <c r="E41" s="27">
        <f>IF(A41&lt;='Crédito hipotecario'!$D$6,ABS(IPMT('Crédito hipotecario'!$D$4,A41,'Crédito hipotecario'!$D$6,'Crédito hipotecario'!$B$3)),"")</f>
        <v>639.7913288893609</v>
      </c>
      <c r="F41" s="27">
        <f>IF(A41&lt;='Crédito hipotecario'!$D$6,SUM(Calendario!F40,Calendario!D41),"")</f>
        <v>9661.221191634502</v>
      </c>
      <c r="G41" s="27">
        <f>IF(A41&lt;='Crédito hipotecario'!$D$6,'Crédito hipotecario'!$B$3-Calendario!F41,"")</f>
        <v>170338.7788083655</v>
      </c>
      <c r="H41" s="27">
        <f t="shared" si="0"/>
        <v>912.0335576865941</v>
      </c>
      <c r="I41" s="27">
        <f>IF(A41&lt;='Crédito hipotecario'!$D$6,ABS(PMT('Crédito hipotecario'!$D$4,'Crédito hipotecario'!$D$6,'Crédito hipotecario'!$B$3)),"")</f>
        <v>912.0335576865941</v>
      </c>
    </row>
    <row r="42" spans="1:9" ht="12.75">
      <c r="A42">
        <v>39</v>
      </c>
      <c r="B42" s="25">
        <v>41063</v>
      </c>
      <c r="C42" s="25"/>
      <c r="D42" s="27">
        <f>IF(A42&lt;='Crédito hipotecario'!$D$6,ABS(PPMT('Crédito hipotecario'!$D$4,A42,'Crédito hipotecario'!$D$6,'Crédito hipotecario'!$B$3)),"")</f>
        <v>273.2631371552228</v>
      </c>
      <c r="E42" s="27">
        <f>IF(A42&lt;='Crédito hipotecario'!$D$6,ABS(IPMT('Crédito hipotecario'!$D$4,A42,'Crédito hipotecario'!$D$6,'Crédito hipotecario'!$B$3)),"")</f>
        <v>638.7704205313713</v>
      </c>
      <c r="F42" s="27">
        <f>IF(A42&lt;='Crédito hipotecario'!$D$6,SUM(Calendario!F41,Calendario!D42),"")</f>
        <v>9934.484328789726</v>
      </c>
      <c r="G42" s="27">
        <f>IF(A42&lt;='Crédito hipotecario'!$D$6,'Crédito hipotecario'!$B$3-Calendario!F42,"")</f>
        <v>170065.51567121028</v>
      </c>
      <c r="H42" s="27">
        <f t="shared" si="0"/>
        <v>912.0335576865941</v>
      </c>
      <c r="I42" s="27">
        <f>IF(A42&lt;='Crédito hipotecario'!$D$6,ABS(PMT('Crédito hipotecario'!$D$4,'Crédito hipotecario'!$D$6,'Crédito hipotecario'!$B$3)),"")</f>
        <v>912.0335576865941</v>
      </c>
    </row>
    <row r="43" spans="1:9" ht="12.75">
      <c r="A43">
        <v>40</v>
      </c>
      <c r="B43" s="25">
        <v>41093</v>
      </c>
      <c r="C43" s="25"/>
      <c r="D43" s="27">
        <f>IF(A43&lt;='Crédito hipotecario'!$D$6,ABS(PPMT('Crédito hipotecario'!$D$4,A43,'Crédito hipotecario'!$D$6,'Crédito hipotecario'!$B$3)),"")</f>
        <v>274.28787391955484</v>
      </c>
      <c r="E43" s="27">
        <f>IF(A43&lt;='Crédito hipotecario'!$D$6,ABS(IPMT('Crédito hipotecario'!$D$4,A43,'Crédito hipotecario'!$D$6,'Crédito hipotecario'!$B$3)),"")</f>
        <v>637.7456837670393</v>
      </c>
      <c r="F43" s="27">
        <f>IF(A43&lt;='Crédito hipotecario'!$D$6,SUM(Calendario!F42,Calendario!D43),"")</f>
        <v>10208.77220270928</v>
      </c>
      <c r="G43" s="27">
        <f>IF(A43&lt;='Crédito hipotecario'!$D$6,'Crédito hipotecario'!$B$3-Calendario!F43,"")</f>
        <v>169791.22779729072</v>
      </c>
      <c r="H43" s="27">
        <f t="shared" si="0"/>
        <v>912.0335576865941</v>
      </c>
      <c r="I43" s="27">
        <f>IF(A43&lt;='Crédito hipotecario'!$D$6,ABS(PMT('Crédito hipotecario'!$D$4,'Crédito hipotecario'!$D$6,'Crédito hipotecario'!$B$3)),"")</f>
        <v>912.0335576865941</v>
      </c>
    </row>
    <row r="44" spans="1:9" ht="12.75">
      <c r="A44">
        <v>41</v>
      </c>
      <c r="B44" s="25">
        <v>41124</v>
      </c>
      <c r="C44" s="25"/>
      <c r="D44" s="27">
        <f>IF(A44&lt;='Crédito hipotecario'!$D$6,ABS(PPMT('Crédito hipotecario'!$D$4,A44,'Crédito hipotecario'!$D$6,'Crédito hipotecario'!$B$3)),"")</f>
        <v>275.31645344675303</v>
      </c>
      <c r="E44" s="27">
        <f>IF(A44&lt;='Crédito hipotecario'!$D$6,ABS(IPMT('Crédito hipotecario'!$D$4,A44,'Crédito hipotecario'!$D$6,'Crédito hipotecario'!$B$3)),"")</f>
        <v>636.7171042398411</v>
      </c>
      <c r="F44" s="27">
        <f>IF(A44&lt;='Crédito hipotecario'!$D$6,SUM(Calendario!F43,Calendario!D44),"")</f>
        <v>10484.088656156033</v>
      </c>
      <c r="G44" s="27">
        <f>IF(A44&lt;='Crédito hipotecario'!$D$6,'Crédito hipotecario'!$B$3-Calendario!F44,"")</f>
        <v>169515.91134384397</v>
      </c>
      <c r="H44" s="27">
        <f t="shared" si="0"/>
        <v>912.0335576865941</v>
      </c>
      <c r="I44" s="27">
        <f>IF(A44&lt;='Crédito hipotecario'!$D$6,ABS(PMT('Crédito hipotecario'!$D$4,'Crédito hipotecario'!$D$6,'Crédito hipotecario'!$B$3)),"")</f>
        <v>912.0335576865941</v>
      </c>
    </row>
    <row r="45" spans="1:9" ht="12.75">
      <c r="A45">
        <v>42</v>
      </c>
      <c r="B45" s="25">
        <v>41155</v>
      </c>
      <c r="C45" s="25"/>
      <c r="D45" s="27">
        <f>IF(A45&lt;='Crédito hipotecario'!$D$6,ABS(PPMT('Crédito hipotecario'!$D$4,A45,'Crédito hipotecario'!$D$6,'Crédito hipotecario'!$B$3)),"")</f>
        <v>276.3488901471785</v>
      </c>
      <c r="E45" s="27">
        <f>IF(A45&lt;='Crédito hipotecario'!$D$6,ABS(IPMT('Crédito hipotecario'!$D$4,A45,'Crédito hipotecario'!$D$6,'Crédito hipotecario'!$B$3)),"")</f>
        <v>635.6846675394156</v>
      </c>
      <c r="F45" s="27">
        <f>IF(A45&lt;='Crédito hipotecario'!$D$6,SUM(Calendario!F44,Calendario!D45),"")</f>
        <v>10760.437546303212</v>
      </c>
      <c r="G45" s="27">
        <f>IF(A45&lt;='Crédito hipotecario'!$D$6,'Crédito hipotecario'!$B$3-Calendario!F45,"")</f>
        <v>169239.5624536968</v>
      </c>
      <c r="H45" s="27">
        <f t="shared" si="0"/>
        <v>912.0335576865941</v>
      </c>
      <c r="I45" s="27">
        <f>IF(A45&lt;='Crédito hipotecario'!$D$6,ABS(PMT('Crédito hipotecario'!$D$4,'Crédito hipotecario'!$D$6,'Crédito hipotecario'!$B$3)),"")</f>
        <v>912.0335576865941</v>
      </c>
    </row>
    <row r="46" spans="1:9" ht="12.75">
      <c r="A46">
        <v>43</v>
      </c>
      <c r="B46" s="25">
        <v>41185</v>
      </c>
      <c r="C46" s="25"/>
      <c r="D46" s="27">
        <f>IF(A46&lt;='Crédito hipotecario'!$D$6,ABS(PPMT('Crédito hipotecario'!$D$4,A46,'Crédito hipotecario'!$D$6,'Crédito hipotecario'!$B$3)),"")</f>
        <v>277.38519848523026</v>
      </c>
      <c r="E46" s="27">
        <f>IF(A46&lt;='Crédito hipotecario'!$D$6,ABS(IPMT('Crédito hipotecario'!$D$4,A46,'Crédito hipotecario'!$D$6,'Crédito hipotecario'!$B$3)),"")</f>
        <v>634.6483592013639</v>
      </c>
      <c r="F46" s="27">
        <f>IF(A46&lt;='Crédito hipotecario'!$D$6,SUM(Calendario!F45,Calendario!D46),"")</f>
        <v>11037.822744788442</v>
      </c>
      <c r="G46" s="27">
        <f>IF(A46&lt;='Crédito hipotecario'!$D$6,'Crédito hipotecario'!$B$3-Calendario!F46,"")</f>
        <v>168962.17725521157</v>
      </c>
      <c r="H46" s="27">
        <f t="shared" si="0"/>
        <v>912.0335576865941</v>
      </c>
      <c r="I46" s="27">
        <f>IF(A46&lt;='Crédito hipotecario'!$D$6,ABS(PMT('Crédito hipotecario'!$D$4,'Crédito hipotecario'!$D$6,'Crédito hipotecario'!$B$3)),"")</f>
        <v>912.0335576865941</v>
      </c>
    </row>
    <row r="47" spans="1:9" ht="12.75">
      <c r="A47">
        <v>44</v>
      </c>
      <c r="B47" s="25">
        <v>41216</v>
      </c>
      <c r="C47" s="25"/>
      <c r="D47" s="27">
        <f>IF(A47&lt;='Crédito hipotecario'!$D$6,ABS(PPMT('Crédito hipotecario'!$D$4,A47,'Crédito hipotecario'!$D$6,'Crédito hipotecario'!$B$3)),"")</f>
        <v>278.42539297955</v>
      </c>
      <c r="E47" s="27">
        <f>IF(A47&lt;='Crédito hipotecario'!$D$6,ABS(IPMT('Crédito hipotecario'!$D$4,A47,'Crédito hipotecario'!$D$6,'Crédito hipotecario'!$B$3)),"")</f>
        <v>633.6081647070441</v>
      </c>
      <c r="F47" s="27">
        <f>IF(A47&lt;='Crédito hipotecario'!$D$6,SUM(Calendario!F46,Calendario!D47),"")</f>
        <v>11316.248137767992</v>
      </c>
      <c r="G47" s="27">
        <f>IF(A47&lt;='Crédito hipotecario'!$D$6,'Crédito hipotecario'!$B$3-Calendario!F47,"")</f>
        <v>168683.75186223202</v>
      </c>
      <c r="H47" s="27">
        <f t="shared" si="0"/>
        <v>912.0335576865941</v>
      </c>
      <c r="I47" s="27">
        <f>IF(A47&lt;='Crédito hipotecario'!$D$6,ABS(PMT('Crédito hipotecario'!$D$4,'Crédito hipotecario'!$D$6,'Crédito hipotecario'!$B$3)),"")</f>
        <v>912.0335576865941</v>
      </c>
    </row>
    <row r="48" spans="1:9" ht="12.75">
      <c r="A48">
        <v>45</v>
      </c>
      <c r="B48" s="25">
        <v>41246</v>
      </c>
      <c r="C48" s="25"/>
      <c r="D48" s="27">
        <f>IF(A48&lt;='Crédito hipotecario'!$D$6,ABS(PPMT('Crédito hipotecario'!$D$4,A48,'Crédito hipotecario'!$D$6,'Crédito hipotecario'!$B$3)),"")</f>
        <v>279.46948820322325</v>
      </c>
      <c r="E48" s="27">
        <f>IF(A48&lt;='Crédito hipotecario'!$D$6,ABS(IPMT('Crédito hipotecario'!$D$4,A48,'Crédito hipotecario'!$D$6,'Crédito hipotecario'!$B$3)),"")</f>
        <v>632.5640694833709</v>
      </c>
      <c r="F48" s="27">
        <f>IF(A48&lt;='Crédito hipotecario'!$D$6,SUM(Calendario!F47,Calendario!D48),"")</f>
        <v>11595.717625971216</v>
      </c>
      <c r="G48" s="27">
        <f>IF(A48&lt;='Crédito hipotecario'!$D$6,'Crédito hipotecario'!$B$3-Calendario!F48,"")</f>
        <v>168404.2823740288</v>
      </c>
      <c r="H48" s="27">
        <f t="shared" si="0"/>
        <v>912.0335576865941</v>
      </c>
      <c r="I48" s="27">
        <f>IF(A48&lt;='Crédito hipotecario'!$D$6,ABS(PMT('Crédito hipotecario'!$D$4,'Crédito hipotecario'!$D$6,'Crédito hipotecario'!$B$3)),"")</f>
        <v>912.0335576865941</v>
      </c>
    </row>
    <row r="49" spans="1:9" ht="12.75">
      <c r="A49">
        <v>46</v>
      </c>
      <c r="B49" s="25">
        <v>41277</v>
      </c>
      <c r="C49" s="25"/>
      <c r="D49" s="27">
        <f>IF(A49&lt;='Crédito hipotecario'!$D$6,ABS(PPMT('Crédito hipotecario'!$D$4,A49,'Crédito hipotecario'!$D$6,'Crédito hipotecario'!$B$3)),"")</f>
        <v>280.5174987839853</v>
      </c>
      <c r="E49" s="27">
        <f>IF(A49&lt;='Crédito hipotecario'!$D$6,ABS(IPMT('Crédito hipotecario'!$D$4,A49,'Crédito hipotecario'!$D$6,'Crédito hipotecario'!$B$3)),"")</f>
        <v>631.5160589026088</v>
      </c>
      <c r="F49" s="27">
        <f>IF(A49&lt;='Crédito hipotecario'!$D$6,SUM(Calendario!F48,Calendario!D49),"")</f>
        <v>11876.235124755201</v>
      </c>
      <c r="G49" s="27">
        <f>IF(A49&lt;='Crédito hipotecario'!$D$6,'Crédito hipotecario'!$B$3-Calendario!F49,"")</f>
        <v>168123.7648752448</v>
      </c>
      <c r="H49" s="27">
        <f t="shared" si="0"/>
        <v>912.0335576865941</v>
      </c>
      <c r="I49" s="27">
        <f>IF(A49&lt;='Crédito hipotecario'!$D$6,ABS(PMT('Crédito hipotecario'!$D$4,'Crédito hipotecario'!$D$6,'Crédito hipotecario'!$B$3)),"")</f>
        <v>912.0335576865941</v>
      </c>
    </row>
    <row r="50" spans="1:9" ht="12.75">
      <c r="A50">
        <v>47</v>
      </c>
      <c r="B50" s="25">
        <v>41308</v>
      </c>
      <c r="C50" s="25"/>
      <c r="D50" s="27">
        <f>IF(A50&lt;='Crédito hipotecario'!$D$6,ABS(PPMT('Crédito hipotecario'!$D$4,A50,'Crédito hipotecario'!$D$6,'Crédito hipotecario'!$B$3)),"")</f>
        <v>281.56943940442534</v>
      </c>
      <c r="E50" s="27">
        <f>IF(A50&lt;='Crédito hipotecario'!$D$6,ABS(IPMT('Crédito hipotecario'!$D$4,A50,'Crédito hipotecario'!$D$6,'Crédito hipotecario'!$B$3)),"")</f>
        <v>630.4641182821688</v>
      </c>
      <c r="F50" s="27">
        <f>IF(A50&lt;='Crédito hipotecario'!$D$6,SUM(Calendario!F49,Calendario!D50),"")</f>
        <v>12157.804564159627</v>
      </c>
      <c r="G50" s="27">
        <f>IF(A50&lt;='Crédito hipotecario'!$D$6,'Crédito hipotecario'!$B$3-Calendario!F50,"")</f>
        <v>167842.19543584037</v>
      </c>
      <c r="H50" s="27">
        <f t="shared" si="0"/>
        <v>912.0335576865941</v>
      </c>
      <c r="I50" s="27">
        <f>IF(A50&lt;='Crédito hipotecario'!$D$6,ABS(PMT('Crédito hipotecario'!$D$4,'Crédito hipotecario'!$D$6,'Crédito hipotecario'!$B$3)),"")</f>
        <v>912.0335576865941</v>
      </c>
    </row>
    <row r="51" spans="1:9" ht="12.75">
      <c r="A51">
        <v>48</v>
      </c>
      <c r="B51" s="25">
        <v>41336</v>
      </c>
      <c r="C51" s="25"/>
      <c r="D51" s="27">
        <f>IF(A51&lt;='Crédito hipotecario'!$D$6,ABS(PPMT('Crédito hipotecario'!$D$4,A51,'Crédito hipotecario'!$D$6,'Crédito hipotecario'!$B$3)),"")</f>
        <v>282.6253248021918</v>
      </c>
      <c r="E51" s="27">
        <f>IF(A51&lt;='Crédito hipotecario'!$D$6,ABS(IPMT('Crédito hipotecario'!$D$4,A51,'Crédito hipotecario'!$D$6,'Crédito hipotecario'!$B$3)),"")</f>
        <v>629.4082328844023</v>
      </c>
      <c r="F51" s="27">
        <f>IF(A51&lt;='Crédito hipotecario'!$D$6,SUM(Calendario!F50,Calendario!D51),"")</f>
        <v>12440.429888961819</v>
      </c>
      <c r="G51" s="27">
        <f>IF(A51&lt;='Crédito hipotecario'!$D$6,'Crédito hipotecario'!$B$3-Calendario!F51,"")</f>
        <v>167559.5701110382</v>
      </c>
      <c r="H51" s="27">
        <f t="shared" si="0"/>
        <v>912.0335576865941</v>
      </c>
      <c r="I51" s="27">
        <f>IF(A51&lt;='Crédito hipotecario'!$D$6,ABS(PMT('Crédito hipotecario'!$D$4,'Crédito hipotecario'!$D$6,'Crédito hipotecario'!$B$3)),"")</f>
        <v>912.0335576865941</v>
      </c>
    </row>
    <row r="52" spans="1:9" ht="12.75">
      <c r="A52">
        <v>49</v>
      </c>
      <c r="B52" s="25">
        <v>41367</v>
      </c>
      <c r="C52" s="25"/>
      <c r="D52" s="27">
        <f>IF(A52&lt;='Crédito hipotecario'!$D$6,ABS(PPMT('Crédito hipotecario'!$D$4,A52,'Crédito hipotecario'!$D$6,'Crédito hipotecario'!$B$3)),"")</f>
        <v>283.6851697702</v>
      </c>
      <c r="E52" s="27">
        <f>IF(A52&lt;='Crédito hipotecario'!$D$6,ABS(IPMT('Crédito hipotecario'!$D$4,A52,'Crédito hipotecario'!$D$6,'Crédito hipotecario'!$B$3)),"")</f>
        <v>628.3483879163941</v>
      </c>
      <c r="F52" s="27">
        <f>IF(A52&lt;='Crédito hipotecario'!$D$6,SUM(Calendario!F51,Calendario!D52),"")</f>
        <v>12724.115058732019</v>
      </c>
      <c r="G52" s="27">
        <f>IF(A52&lt;='Crédito hipotecario'!$D$6,'Crédito hipotecario'!$B$3-Calendario!F52,"")</f>
        <v>167275.88494126798</v>
      </c>
      <c r="H52" s="27">
        <f t="shared" si="0"/>
        <v>912.0335576865941</v>
      </c>
      <c r="I52" s="27">
        <f>IF(A52&lt;='Crédito hipotecario'!$D$6,ABS(PMT('Crédito hipotecario'!$D$4,'Crédito hipotecario'!$D$6,'Crédito hipotecario'!$B$3)),"")</f>
        <v>912.0335576865941</v>
      </c>
    </row>
    <row r="53" spans="1:9" ht="12.75">
      <c r="A53">
        <v>50</v>
      </c>
      <c r="B53" s="25">
        <v>41397</v>
      </c>
      <c r="C53" s="25"/>
      <c r="D53" s="27">
        <f>IF(A53&lt;='Crédito hipotecario'!$D$6,ABS(PPMT('Crédito hipotecario'!$D$4,A53,'Crédito hipotecario'!$D$6,'Crédito hipotecario'!$B$3)),"")</f>
        <v>284.7489891568382</v>
      </c>
      <c r="E53" s="27">
        <f>IF(A53&lt;='Crédito hipotecario'!$D$6,ABS(IPMT('Crédito hipotecario'!$D$4,A53,'Crédito hipotecario'!$D$6,'Crédito hipotecario'!$B$3)),"")</f>
        <v>627.2845685297559</v>
      </c>
      <c r="F53" s="27">
        <f>IF(A53&lt;='Crédito hipotecario'!$D$6,SUM(Calendario!F52,Calendario!D53),"")</f>
        <v>13008.864047888857</v>
      </c>
      <c r="G53" s="27">
        <f>IF(A53&lt;='Crédito hipotecario'!$D$6,'Crédito hipotecario'!$B$3-Calendario!F53,"")</f>
        <v>166991.13595211113</v>
      </c>
      <c r="H53" s="27">
        <f t="shared" si="0"/>
        <v>912.0335576865941</v>
      </c>
      <c r="I53" s="27">
        <f>IF(A53&lt;='Crédito hipotecario'!$D$6,ABS(PMT('Crédito hipotecario'!$D$4,'Crédito hipotecario'!$D$6,'Crédito hipotecario'!$B$3)),"")</f>
        <v>912.0335576865941</v>
      </c>
    </row>
    <row r="54" spans="1:9" ht="12.75">
      <c r="A54">
        <v>51</v>
      </c>
      <c r="B54" s="25">
        <v>41428</v>
      </c>
      <c r="C54" s="25"/>
      <c r="D54" s="27">
        <f>IF(A54&lt;='Crédito hipotecario'!$D$6,ABS(PPMT('Crédito hipotecario'!$D$4,A54,'Crédito hipotecario'!$D$6,'Crédito hipotecario'!$B$3)),"")</f>
        <v>285.8167978661762</v>
      </c>
      <c r="E54" s="27">
        <f>IF(A54&lt;='Crédito hipotecario'!$D$6,ABS(IPMT('Crédito hipotecario'!$D$4,A54,'Crédito hipotecario'!$D$6,'Crédito hipotecario'!$B$3)),"")</f>
        <v>626.2167598204179</v>
      </c>
      <c r="F54" s="27">
        <f>IF(A54&lt;='Crédito hipotecario'!$D$6,SUM(Calendario!F53,Calendario!D54),"")</f>
        <v>13294.680845755034</v>
      </c>
      <c r="G54" s="27">
        <f>IF(A54&lt;='Crédito hipotecario'!$D$6,'Crédito hipotecario'!$B$3-Calendario!F54,"")</f>
        <v>166705.31915424496</v>
      </c>
      <c r="H54" s="27">
        <f t="shared" si="0"/>
        <v>912.0335576865941</v>
      </c>
      <c r="I54" s="27">
        <f>IF(A54&lt;='Crédito hipotecario'!$D$6,ABS(PMT('Crédito hipotecario'!$D$4,'Crédito hipotecario'!$D$6,'Crédito hipotecario'!$B$3)),"")</f>
        <v>912.0335576865941</v>
      </c>
    </row>
    <row r="55" spans="1:9" ht="12.75">
      <c r="A55">
        <v>52</v>
      </c>
      <c r="B55" s="25">
        <v>41458</v>
      </c>
      <c r="C55" s="25"/>
      <c r="D55" s="27">
        <f>IF(A55&lt;='Crédito hipotecario'!$D$6,ABS(PPMT('Crédito hipotecario'!$D$4,A55,'Crédito hipotecario'!$D$6,'Crédito hipotecario'!$B$3)),"")</f>
        <v>286.8886108581744</v>
      </c>
      <c r="E55" s="27">
        <f>IF(A55&lt;='Crédito hipotecario'!$D$6,ABS(IPMT('Crédito hipotecario'!$D$4,A55,'Crédito hipotecario'!$D$6,'Crédito hipotecario'!$B$3)),"")</f>
        <v>625.1449468284197</v>
      </c>
      <c r="F55" s="27">
        <f>IF(A55&lt;='Crédito hipotecario'!$D$6,SUM(Calendario!F54,Calendario!D55),"")</f>
        <v>13581.569456613208</v>
      </c>
      <c r="G55" s="27">
        <f>IF(A55&lt;='Crédito hipotecario'!$D$6,'Crédito hipotecario'!$B$3-Calendario!F55,"")</f>
        <v>166418.43054338678</v>
      </c>
      <c r="H55" s="27">
        <f t="shared" si="0"/>
        <v>912.0335576865941</v>
      </c>
      <c r="I55" s="27">
        <f>IF(A55&lt;='Crédito hipotecario'!$D$6,ABS(PMT('Crédito hipotecario'!$D$4,'Crédito hipotecario'!$D$6,'Crédito hipotecario'!$B$3)),"")</f>
        <v>912.0335576865941</v>
      </c>
    </row>
    <row r="56" spans="1:9" ht="12.75">
      <c r="A56">
        <v>53</v>
      </c>
      <c r="B56" s="25">
        <v>41489</v>
      </c>
      <c r="C56" s="25"/>
      <c r="D56" s="27">
        <f>IF(A56&lt;='Crédito hipotecario'!$D$6,ABS(PPMT('Crédito hipotecario'!$D$4,A56,'Crédito hipotecario'!$D$6,'Crédito hipotecario'!$B$3)),"")</f>
        <v>287.96444314889266</v>
      </c>
      <c r="E56" s="27">
        <f>IF(A56&lt;='Crédito hipotecario'!$D$6,ABS(IPMT('Crédito hipotecario'!$D$4,A56,'Crédito hipotecario'!$D$6,'Crédito hipotecario'!$B$3)),"")</f>
        <v>624.0691145377015</v>
      </c>
      <c r="F56" s="27">
        <f>IF(A56&lt;='Crédito hipotecario'!$D$6,SUM(Calendario!F55,Calendario!D56),"")</f>
        <v>13869.5338997621</v>
      </c>
      <c r="G56" s="27">
        <f>IF(A56&lt;='Crédito hipotecario'!$D$6,'Crédito hipotecario'!$B$3-Calendario!F56,"")</f>
        <v>166130.4661002379</v>
      </c>
      <c r="H56" s="27">
        <f t="shared" si="0"/>
        <v>912.0335576865941</v>
      </c>
      <c r="I56" s="27">
        <f>IF(A56&lt;='Crédito hipotecario'!$D$6,ABS(PMT('Crédito hipotecario'!$D$4,'Crédito hipotecario'!$D$6,'Crédito hipotecario'!$B$3)),"")</f>
        <v>912.0335576865941</v>
      </c>
    </row>
    <row r="57" spans="1:9" ht="12.75">
      <c r="A57">
        <v>54</v>
      </c>
      <c r="B57" s="25">
        <v>41520</v>
      </c>
      <c r="C57" s="25"/>
      <c r="D57" s="27">
        <f>IF(A57&lt;='Crédito hipotecario'!$D$6,ABS(PPMT('Crédito hipotecario'!$D$4,A57,'Crédito hipotecario'!$D$6,'Crédito hipotecario'!$B$3)),"")</f>
        <v>289.04430981070095</v>
      </c>
      <c r="E57" s="27">
        <f>IF(A57&lt;='Crédito hipotecario'!$D$6,ABS(IPMT('Crédito hipotecario'!$D$4,A57,'Crédito hipotecario'!$D$6,'Crédito hipotecario'!$B$3)),"")</f>
        <v>622.9892478758932</v>
      </c>
      <c r="F57" s="27">
        <f>IF(A57&lt;='Crédito hipotecario'!$D$6,SUM(Calendario!F56,Calendario!D57),"")</f>
        <v>14158.578209572801</v>
      </c>
      <c r="G57" s="27">
        <f>IF(A57&lt;='Crédito hipotecario'!$D$6,'Crédito hipotecario'!$B$3-Calendario!F57,"")</f>
        <v>165841.4217904272</v>
      </c>
      <c r="H57" s="27">
        <f t="shared" si="0"/>
        <v>912.0335576865941</v>
      </c>
      <c r="I57" s="27">
        <f>IF(A57&lt;='Crédito hipotecario'!$D$6,ABS(PMT('Crédito hipotecario'!$D$4,'Crédito hipotecario'!$D$6,'Crédito hipotecario'!$B$3)),"")</f>
        <v>912.0335576865941</v>
      </c>
    </row>
    <row r="58" spans="1:9" ht="12.75">
      <c r="A58">
        <v>55</v>
      </c>
      <c r="B58" s="25">
        <v>41550</v>
      </c>
      <c r="C58" s="25"/>
      <c r="D58" s="27">
        <f>IF(A58&lt;='Crédito hipotecario'!$D$6,ABS(PPMT('Crédito hipotecario'!$D$4,A58,'Crédito hipotecario'!$D$6,'Crédito hipotecario'!$B$3)),"")</f>
        <v>290.128225972491</v>
      </c>
      <c r="E58" s="27">
        <f>IF(A58&lt;='Crédito hipotecario'!$D$6,ABS(IPMT('Crédito hipotecario'!$D$4,A58,'Crédito hipotecario'!$D$6,'Crédito hipotecario'!$B$3)),"")</f>
        <v>621.9053317141031</v>
      </c>
      <c r="F58" s="27">
        <f>IF(A58&lt;='Crédito hipotecario'!$D$6,SUM(Calendario!F57,Calendario!D58),"")</f>
        <v>14448.706435545291</v>
      </c>
      <c r="G58" s="27">
        <f>IF(A58&lt;='Crédito hipotecario'!$D$6,'Crédito hipotecario'!$B$3-Calendario!F58,"")</f>
        <v>165551.2935644547</v>
      </c>
      <c r="H58" s="27">
        <f t="shared" si="0"/>
        <v>912.0335576865941</v>
      </c>
      <c r="I58" s="27">
        <f>IF(A58&lt;='Crédito hipotecario'!$D$6,ABS(PMT('Crédito hipotecario'!$D$4,'Crédito hipotecario'!$D$6,'Crédito hipotecario'!$B$3)),"")</f>
        <v>912.0335576865941</v>
      </c>
    </row>
    <row r="59" spans="1:9" ht="12.75">
      <c r="A59">
        <v>56</v>
      </c>
      <c r="B59" s="25">
        <v>41581</v>
      </c>
      <c r="C59" s="25"/>
      <c r="D59" s="27">
        <f>IF(A59&lt;='Crédito hipotecario'!$D$6,ABS(PPMT('Crédito hipotecario'!$D$4,A59,'Crédito hipotecario'!$D$6,'Crédito hipotecario'!$B$3)),"")</f>
        <v>291.21620681988793</v>
      </c>
      <c r="E59" s="27">
        <f>IF(A59&lt;='Crédito hipotecario'!$D$6,ABS(IPMT('Crédito hipotecario'!$D$4,A59,'Crédito hipotecario'!$D$6,'Crédito hipotecario'!$B$3)),"")</f>
        <v>620.8173508667062</v>
      </c>
      <c r="F59" s="27">
        <f>IF(A59&lt;='Crédito hipotecario'!$D$6,SUM(Calendario!F58,Calendario!D59),"")</f>
        <v>14739.92264236518</v>
      </c>
      <c r="G59" s="27">
        <f>IF(A59&lt;='Crédito hipotecario'!$D$6,'Crédito hipotecario'!$B$3-Calendario!F59,"")</f>
        <v>165260.07735763481</v>
      </c>
      <c r="H59" s="27">
        <f t="shared" si="0"/>
        <v>912.0335576865941</v>
      </c>
      <c r="I59" s="27">
        <f>IF(A59&lt;='Crédito hipotecario'!$D$6,ABS(PMT('Crédito hipotecario'!$D$4,'Crédito hipotecario'!$D$6,'Crédito hipotecario'!$B$3)),"")</f>
        <v>912.0335576865941</v>
      </c>
    </row>
    <row r="60" spans="1:9" ht="12.75">
      <c r="A60">
        <v>57</v>
      </c>
      <c r="B60" s="25">
        <v>41611</v>
      </c>
      <c r="C60" s="25"/>
      <c r="D60" s="27">
        <f>IF(A60&lt;='Crédito hipotecario'!$D$6,ABS(PPMT('Crédito hipotecario'!$D$4,A60,'Crédito hipotecario'!$D$6,'Crédito hipotecario'!$B$3)),"")</f>
        <v>292.30826759546244</v>
      </c>
      <c r="E60" s="27">
        <f>IF(A60&lt;='Crédito hipotecario'!$D$6,ABS(IPMT('Crédito hipotecario'!$D$4,A60,'Crédito hipotecario'!$D$6,'Crédito hipotecario'!$B$3)),"")</f>
        <v>619.7252900911317</v>
      </c>
      <c r="F60" s="27">
        <f>IF(A60&lt;='Crédito hipotecario'!$D$6,SUM(Calendario!F59,Calendario!D60),"")</f>
        <v>15032.230909960643</v>
      </c>
      <c r="G60" s="27">
        <f>IF(A60&lt;='Crédito hipotecario'!$D$6,'Crédito hipotecario'!$B$3-Calendario!F60,"")</f>
        <v>164967.76909003936</v>
      </c>
      <c r="H60" s="27">
        <f t="shared" si="0"/>
        <v>912.0335576865941</v>
      </c>
      <c r="I60" s="27">
        <f>IF(A60&lt;='Crédito hipotecario'!$D$6,ABS(PMT('Crédito hipotecario'!$D$4,'Crédito hipotecario'!$D$6,'Crédito hipotecario'!$B$3)),"")</f>
        <v>912.0335576865941</v>
      </c>
    </row>
    <row r="61" spans="1:9" ht="12.75">
      <c r="A61">
        <v>58</v>
      </c>
      <c r="B61" s="25">
        <v>41642</v>
      </c>
      <c r="C61" s="25"/>
      <c r="D61" s="27">
        <f>IF(A61&lt;='Crédito hipotecario'!$D$6,ABS(PPMT('Crédito hipotecario'!$D$4,A61,'Crédito hipotecario'!$D$6,'Crédito hipotecario'!$B$3)),"")</f>
        <v>293.4044235989454</v>
      </c>
      <c r="E61" s="27">
        <f>IF(A61&lt;='Crédito hipotecario'!$D$6,ABS(IPMT('Crédito hipotecario'!$D$4,A61,'Crédito hipotecario'!$D$6,'Crédito hipotecario'!$B$3)),"")</f>
        <v>618.6291340876487</v>
      </c>
      <c r="F61" s="27">
        <f>IF(A61&lt;='Crédito hipotecario'!$D$6,SUM(Calendario!F60,Calendario!D61),"")</f>
        <v>15325.635333559589</v>
      </c>
      <c r="G61" s="27">
        <f>IF(A61&lt;='Crédito hipotecario'!$D$6,'Crédito hipotecario'!$B$3-Calendario!F61,"")</f>
        <v>164674.3646664404</v>
      </c>
      <c r="H61" s="27">
        <f t="shared" si="0"/>
        <v>912.0335576865941</v>
      </c>
      <c r="I61" s="27">
        <f>IF(A61&lt;='Crédito hipotecario'!$D$6,ABS(PMT('Crédito hipotecario'!$D$4,'Crédito hipotecario'!$D$6,'Crédito hipotecario'!$B$3)),"")</f>
        <v>912.0335576865941</v>
      </c>
    </row>
    <row r="62" spans="1:9" ht="12.75">
      <c r="A62">
        <v>59</v>
      </c>
      <c r="B62" s="25">
        <v>41673</v>
      </c>
      <c r="C62" s="25"/>
      <c r="D62" s="27">
        <f>IF(A62&lt;='Crédito hipotecario'!$D$6,ABS(PPMT('Crédito hipotecario'!$D$4,A62,'Crédito hipotecario'!$D$6,'Crédito hipotecario'!$B$3)),"")</f>
        <v>294.5046901874414</v>
      </c>
      <c r="E62" s="27">
        <f>IF(A62&lt;='Crédito hipotecario'!$D$6,ABS(IPMT('Crédito hipotecario'!$D$4,A62,'Crédito hipotecario'!$D$6,'Crédito hipotecario'!$B$3)),"")</f>
        <v>617.5288674991527</v>
      </c>
      <c r="F62" s="27">
        <f>IF(A62&lt;='Crédito hipotecario'!$D$6,SUM(Calendario!F61,Calendario!D62),"")</f>
        <v>15620.14002374703</v>
      </c>
      <c r="G62" s="27">
        <f>IF(A62&lt;='Crédito hipotecario'!$D$6,'Crédito hipotecario'!$B$3-Calendario!F62,"")</f>
        <v>164379.85997625298</v>
      </c>
      <c r="H62" s="27">
        <f t="shared" si="0"/>
        <v>912.0335576865941</v>
      </c>
      <c r="I62" s="27">
        <f>IF(A62&lt;='Crédito hipotecario'!$D$6,ABS(PMT('Crédito hipotecario'!$D$4,'Crédito hipotecario'!$D$6,'Crédito hipotecario'!$B$3)),"")</f>
        <v>912.0335576865941</v>
      </c>
    </row>
    <row r="63" spans="1:9" ht="12.75">
      <c r="A63">
        <v>60</v>
      </c>
      <c r="B63" s="25">
        <v>41701</v>
      </c>
      <c r="C63" s="25"/>
      <c r="D63" s="27">
        <f>IF(A63&lt;='Crédito hipotecario'!$D$6,ABS(PPMT('Crédito hipotecario'!$D$4,A63,'Crédito hipotecario'!$D$6,'Crédito hipotecario'!$B$3)),"")</f>
        <v>295.6090827756444</v>
      </c>
      <c r="E63" s="27">
        <f>IF(A63&lt;='Crédito hipotecario'!$D$6,ABS(IPMT('Crédito hipotecario'!$D$4,A63,'Crédito hipotecario'!$D$6,'Crédito hipotecario'!$B$3)),"")</f>
        <v>616.4244749109497</v>
      </c>
      <c r="F63" s="27">
        <f>IF(A63&lt;='Crédito hipotecario'!$D$6,SUM(Calendario!F62,Calendario!D63),"")</f>
        <v>15915.749106522675</v>
      </c>
      <c r="G63" s="27">
        <f>IF(A63&lt;='Crédito hipotecario'!$D$6,'Crédito hipotecario'!$B$3-Calendario!F63,"")</f>
        <v>164084.25089347732</v>
      </c>
      <c r="H63" s="27">
        <f t="shared" si="0"/>
        <v>912.0335576865941</v>
      </c>
      <c r="I63" s="27">
        <f>IF(A63&lt;='Crédito hipotecario'!$D$6,ABS(PMT('Crédito hipotecario'!$D$4,'Crédito hipotecario'!$D$6,'Crédito hipotecario'!$B$3)),"")</f>
        <v>912.0335576865941</v>
      </c>
    </row>
    <row r="64" spans="1:9" ht="12.75">
      <c r="A64">
        <v>61</v>
      </c>
      <c r="B64" s="25">
        <v>41732</v>
      </c>
      <c r="C64" s="25"/>
      <c r="D64" s="27">
        <f>IF(A64&lt;='Crédito hipotecario'!$D$6,ABS(PPMT('Crédito hipotecario'!$D$4,A64,'Crédito hipotecario'!$D$6,'Crédito hipotecario'!$B$3)),"")</f>
        <v>296.717616836053</v>
      </c>
      <c r="E64" s="27">
        <f>IF(A64&lt;='Crédito hipotecario'!$D$6,ABS(IPMT('Crédito hipotecario'!$D$4,A64,'Crédito hipotecario'!$D$6,'Crédito hipotecario'!$B$3)),"")</f>
        <v>615.3159408505411</v>
      </c>
      <c r="F64" s="27">
        <f>IF(A64&lt;='Crédito hipotecario'!$D$6,SUM(Calendario!F63,Calendario!D64),"")</f>
        <v>16212.466723358728</v>
      </c>
      <c r="G64" s="27">
        <f>IF(A64&lt;='Crédito hipotecario'!$D$6,'Crédito hipotecario'!$B$3-Calendario!F64,"")</f>
        <v>163787.53327664128</v>
      </c>
      <c r="H64" s="27">
        <f t="shared" si="0"/>
        <v>912.0335576865941</v>
      </c>
      <c r="I64" s="27">
        <f>IF(A64&lt;='Crédito hipotecario'!$D$6,ABS(PMT('Crédito hipotecario'!$D$4,'Crédito hipotecario'!$D$6,'Crédito hipotecario'!$B$3)),"")</f>
        <v>912.0335576865941</v>
      </c>
    </row>
    <row r="65" spans="1:9" ht="12.75">
      <c r="A65">
        <v>62</v>
      </c>
      <c r="B65" s="25">
        <v>41762</v>
      </c>
      <c r="C65" s="25"/>
      <c r="D65" s="27">
        <f>IF(A65&lt;='Crédito hipotecario'!$D$6,ABS(PPMT('Crédito hipotecario'!$D$4,A65,'Crédito hipotecario'!$D$6,'Crédito hipotecario'!$B$3)),"")</f>
        <v>297.83030789918814</v>
      </c>
      <c r="E65" s="27">
        <f>IF(A65&lt;='Crédito hipotecario'!$D$6,ABS(IPMT('Crédito hipotecario'!$D$4,A65,'Crédito hipotecario'!$D$6,'Crédito hipotecario'!$B$3)),"")</f>
        <v>614.203249787406</v>
      </c>
      <c r="F65" s="27">
        <f>IF(A65&lt;='Crédito hipotecario'!$D$6,SUM(Calendario!F64,Calendario!D65),"")</f>
        <v>16510.297031257916</v>
      </c>
      <c r="G65" s="27">
        <f>IF(A65&lt;='Crédito hipotecario'!$D$6,'Crédito hipotecario'!$B$3-Calendario!F65,"")</f>
        <v>163489.7029687421</v>
      </c>
      <c r="H65" s="27">
        <f t="shared" si="0"/>
        <v>912.0335576865941</v>
      </c>
      <c r="I65" s="27">
        <f>IF(A65&lt;='Crédito hipotecario'!$D$6,ABS(PMT('Crédito hipotecario'!$D$4,'Crédito hipotecario'!$D$6,'Crédito hipotecario'!$B$3)),"")</f>
        <v>912.0335576865941</v>
      </c>
    </row>
    <row r="66" spans="1:9" ht="12.75">
      <c r="A66">
        <v>63</v>
      </c>
      <c r="B66" s="25">
        <v>41793</v>
      </c>
      <c r="C66" s="25"/>
      <c r="D66" s="27">
        <f>IF(A66&lt;='Crédito hipotecario'!$D$6,ABS(PPMT('Crédito hipotecario'!$D$4,A66,'Crédito hipotecario'!$D$6,'Crédito hipotecario'!$B$3)),"")</f>
        <v>298.9471715538101</v>
      </c>
      <c r="E66" s="27">
        <f>IF(A66&lt;='Crédito hipotecario'!$D$6,ABS(IPMT('Crédito hipotecario'!$D$4,A66,'Crédito hipotecario'!$D$6,'Crédito hipotecario'!$B$3)),"")</f>
        <v>613.086386132784</v>
      </c>
      <c r="F66" s="27">
        <f>IF(A66&lt;='Crédito hipotecario'!$D$6,SUM(Calendario!F65,Calendario!D66),"")</f>
        <v>16809.244202811726</v>
      </c>
      <c r="G66" s="27">
        <f>IF(A66&lt;='Crédito hipotecario'!$D$6,'Crédito hipotecario'!$B$3-Calendario!F66,"")</f>
        <v>163190.75579718826</v>
      </c>
      <c r="H66" s="27">
        <f t="shared" si="0"/>
        <v>912.0335576865941</v>
      </c>
      <c r="I66" s="27">
        <f>IF(A66&lt;='Crédito hipotecario'!$D$6,ABS(PMT('Crédito hipotecario'!$D$4,'Crédito hipotecario'!$D$6,'Crédito hipotecario'!$B$3)),"")</f>
        <v>912.0335576865941</v>
      </c>
    </row>
    <row r="67" spans="1:9" ht="12.75">
      <c r="A67">
        <v>64</v>
      </c>
      <c r="B67" s="25">
        <v>41823</v>
      </c>
      <c r="C67" s="25"/>
      <c r="D67" s="27">
        <f>IF(A67&lt;='Crédito hipotecario'!$D$6,ABS(PPMT('Crédito hipotecario'!$D$4,A67,'Crédito hipotecario'!$D$6,'Crédito hipotecario'!$B$3)),"")</f>
        <v>300.0682234471367</v>
      </c>
      <c r="E67" s="27">
        <f>IF(A67&lt;='Crédito hipotecario'!$D$6,ABS(IPMT('Crédito hipotecario'!$D$4,A67,'Crédito hipotecario'!$D$6,'Crédito hipotecario'!$B$3)),"")</f>
        <v>611.9653342394574</v>
      </c>
      <c r="F67" s="27">
        <f>IF(A67&lt;='Crédito hipotecario'!$D$6,SUM(Calendario!F66,Calendario!D67),"")</f>
        <v>17109.31242625886</v>
      </c>
      <c r="G67" s="27">
        <f>IF(A67&lt;='Crédito hipotecario'!$D$6,'Crédito hipotecario'!$B$3-Calendario!F67,"")</f>
        <v>162890.68757374113</v>
      </c>
      <c r="H67" s="27">
        <f t="shared" si="0"/>
        <v>912.0335576865941</v>
      </c>
      <c r="I67" s="27">
        <f>IF(A67&lt;='Crédito hipotecario'!$D$6,ABS(PMT('Crédito hipotecario'!$D$4,'Crédito hipotecario'!$D$6,'Crédito hipotecario'!$B$3)),"")</f>
        <v>912.0335576865941</v>
      </c>
    </row>
    <row r="68" spans="1:9" ht="12.75">
      <c r="A68">
        <v>65</v>
      </c>
      <c r="B68" s="25">
        <v>41854</v>
      </c>
      <c r="C68" s="25"/>
      <c r="D68" s="27">
        <f>IF(A68&lt;='Crédito hipotecario'!$D$6,ABS(PPMT('Crédito hipotecario'!$D$4,A68,'Crédito hipotecario'!$D$6,'Crédito hipotecario'!$B$3)),"")</f>
        <v>301.19347928506363</v>
      </c>
      <c r="E68" s="27">
        <f>IF(A68&lt;='Crédito hipotecario'!$D$6,ABS(IPMT('Crédito hipotecario'!$D$4,A68,'Crédito hipotecario'!$D$6,'Crédito hipotecario'!$B$3)),"")</f>
        <v>610.8400784015305</v>
      </c>
      <c r="F68" s="27">
        <f>IF(A68&lt;='Crédito hipotecario'!$D$6,SUM(Calendario!F67,Calendario!D68),"")</f>
        <v>17410.505905543923</v>
      </c>
      <c r="G68" s="27">
        <f>IF(A68&lt;='Crédito hipotecario'!$D$6,'Crédito hipotecario'!$B$3-Calendario!F68,"")</f>
        <v>162589.49409445608</v>
      </c>
      <c r="H68" s="27">
        <f t="shared" si="0"/>
        <v>912.0335576865941</v>
      </c>
      <c r="I68" s="27">
        <f>IF(A68&lt;='Crédito hipotecario'!$D$6,ABS(PMT('Crédito hipotecario'!$D$4,'Crédito hipotecario'!$D$6,'Crédito hipotecario'!$B$3)),"")</f>
        <v>912.0335576865941</v>
      </c>
    </row>
    <row r="69" spans="1:9" ht="12.75">
      <c r="A69">
        <v>66</v>
      </c>
      <c r="B69" s="25">
        <v>41885</v>
      </c>
      <c r="C69" s="25"/>
      <c r="D69" s="27">
        <f>IF(A69&lt;='Crédito hipotecario'!$D$6,ABS(PPMT('Crédito hipotecario'!$D$4,A69,'Crédito hipotecario'!$D$6,'Crédito hipotecario'!$B$3)),"")</f>
        <v>302.3229548323825</v>
      </c>
      <c r="E69" s="27">
        <f>IF(A69&lt;='Crédito hipotecario'!$D$6,ABS(IPMT('Crédito hipotecario'!$D$4,A69,'Crédito hipotecario'!$D$6,'Crédito hipotecario'!$B$3)),"")</f>
        <v>609.7106028542116</v>
      </c>
      <c r="F69" s="27">
        <f>IF(A69&lt;='Crédito hipotecario'!$D$6,SUM(Calendario!F68,Calendario!D69),"")</f>
        <v>17712.828860376307</v>
      </c>
      <c r="G69" s="27">
        <f>IF(A69&lt;='Crédito hipotecario'!$D$6,'Crédito hipotecario'!$B$3-Calendario!F69,"")</f>
        <v>162287.17113962368</v>
      </c>
      <c r="H69" s="27">
        <f aca="true" t="shared" si="1" ref="H69:H132">D69+E69</f>
        <v>912.0335576865941</v>
      </c>
      <c r="I69" s="27">
        <f>IF(A69&lt;='Crédito hipotecario'!$D$6,ABS(PMT('Crédito hipotecario'!$D$4,'Crédito hipotecario'!$D$6,'Crédito hipotecario'!$B$3)),"")</f>
        <v>912.0335576865941</v>
      </c>
    </row>
    <row r="70" spans="1:9" ht="12.75">
      <c r="A70">
        <v>67</v>
      </c>
      <c r="B70" s="25">
        <v>41915</v>
      </c>
      <c r="C70" s="25"/>
      <c r="D70" s="27">
        <f>IF(A70&lt;='Crédito hipotecario'!$D$6,ABS(PPMT('Crédito hipotecario'!$D$4,A70,'Crédito hipotecario'!$D$6,'Crédito hipotecario'!$B$3)),"")</f>
        <v>303.45666591300403</v>
      </c>
      <c r="E70" s="27">
        <f>IF(A70&lt;='Crédito hipotecario'!$D$6,ABS(IPMT('Crédito hipotecario'!$D$4,A70,'Crédito hipotecario'!$D$6,'Crédito hipotecario'!$B$3)),"")</f>
        <v>608.5768917735901</v>
      </c>
      <c r="F70" s="27">
        <f>IF(A70&lt;='Crédito hipotecario'!$D$6,SUM(Calendario!F69,Calendario!D70),"")</f>
        <v>18016.28552628931</v>
      </c>
      <c r="G70" s="27">
        <f>IF(A70&lt;='Crédito hipotecario'!$D$6,'Crédito hipotecario'!$B$3-Calendario!F70,"")</f>
        <v>161983.7144737107</v>
      </c>
      <c r="H70" s="27">
        <f t="shared" si="1"/>
        <v>912.0335576865941</v>
      </c>
      <c r="I70" s="27">
        <f>IF(A70&lt;='Crédito hipotecario'!$D$6,ABS(PMT('Crédito hipotecario'!$D$4,'Crédito hipotecario'!$D$6,'Crédito hipotecario'!$B$3)),"")</f>
        <v>912.0335576865941</v>
      </c>
    </row>
    <row r="71" spans="1:9" ht="12.75">
      <c r="A71">
        <v>68</v>
      </c>
      <c r="B71" s="25">
        <v>41946</v>
      </c>
      <c r="C71" s="25"/>
      <c r="D71" s="27">
        <f>IF(A71&lt;='Crédito hipotecario'!$D$6,ABS(PPMT('Crédito hipotecario'!$D$4,A71,'Crédito hipotecario'!$D$6,'Crédito hipotecario'!$B$3)),"")</f>
        <v>304.5946284101775</v>
      </c>
      <c r="E71" s="27">
        <f>IF(A71&lt;='Crédito hipotecario'!$D$6,ABS(IPMT('Crédito hipotecario'!$D$4,A71,'Crédito hipotecario'!$D$6,'Crédito hipotecario'!$B$3)),"")</f>
        <v>607.4389292764166</v>
      </c>
      <c r="F71" s="27">
        <f>IF(A71&lt;='Crédito hipotecario'!$D$6,SUM(Calendario!F70,Calendario!D71),"")</f>
        <v>18320.880154699487</v>
      </c>
      <c r="G71" s="27">
        <f>IF(A71&lt;='Crédito hipotecario'!$D$6,'Crédito hipotecario'!$B$3-Calendario!F71,"")</f>
        <v>161679.1198453005</v>
      </c>
      <c r="H71" s="27">
        <f t="shared" si="1"/>
        <v>912.0335576865941</v>
      </c>
      <c r="I71" s="27">
        <f>IF(A71&lt;='Crédito hipotecario'!$D$6,ABS(PMT('Crédito hipotecario'!$D$4,'Crédito hipotecario'!$D$6,'Crédito hipotecario'!$B$3)),"")</f>
        <v>912.0335576865941</v>
      </c>
    </row>
    <row r="72" spans="1:9" ht="12.75">
      <c r="A72">
        <v>69</v>
      </c>
      <c r="B72" s="25">
        <v>41976</v>
      </c>
      <c r="C72" s="25"/>
      <c r="D72" s="27">
        <f>IF(A72&lt;='Crédito hipotecario'!$D$6,ABS(PPMT('Crédito hipotecario'!$D$4,A72,'Crédito hipotecario'!$D$6,'Crédito hipotecario'!$B$3)),"")</f>
        <v>305.73685826671567</v>
      </c>
      <c r="E72" s="27">
        <f>IF(A72&lt;='Crédito hipotecario'!$D$6,ABS(IPMT('Crédito hipotecario'!$D$4,A72,'Crédito hipotecario'!$D$6,'Crédito hipotecario'!$B$3)),"")</f>
        <v>606.2966994198785</v>
      </c>
      <c r="F72" s="27">
        <f>IF(A72&lt;='Crédito hipotecario'!$D$6,SUM(Calendario!F71,Calendario!D72),"")</f>
        <v>18626.617012966202</v>
      </c>
      <c r="G72" s="27">
        <f>IF(A72&lt;='Crédito hipotecario'!$D$6,'Crédito hipotecario'!$B$3-Calendario!F72,"")</f>
        <v>161373.3829870338</v>
      </c>
      <c r="H72" s="27">
        <f t="shared" si="1"/>
        <v>912.0335576865941</v>
      </c>
      <c r="I72" s="27">
        <f>IF(A72&lt;='Crédito hipotecario'!$D$6,ABS(PMT('Crédito hipotecario'!$D$4,'Crédito hipotecario'!$D$6,'Crédito hipotecario'!$B$3)),"")</f>
        <v>912.0335576865941</v>
      </c>
    </row>
    <row r="73" spans="1:9" ht="12.75">
      <c r="A73">
        <v>70</v>
      </c>
      <c r="B73" s="25">
        <v>42007</v>
      </c>
      <c r="C73" s="25"/>
      <c r="D73" s="27">
        <f>IF(A73&lt;='Crédito hipotecario'!$D$6,ABS(PPMT('Crédito hipotecario'!$D$4,A73,'Crédito hipotecario'!$D$6,'Crédito hipotecario'!$B$3)),"")</f>
        <v>306.8833714852159</v>
      </c>
      <c r="E73" s="27">
        <f>IF(A73&lt;='Crédito hipotecario'!$D$6,ABS(IPMT('Crédito hipotecario'!$D$4,A73,'Crédito hipotecario'!$D$6,'Crédito hipotecario'!$B$3)),"")</f>
        <v>605.1501862013782</v>
      </c>
      <c r="F73" s="27">
        <f>IF(A73&lt;='Crédito hipotecario'!$D$6,SUM(Calendario!F72,Calendario!D73),"")</f>
        <v>18933.500384451418</v>
      </c>
      <c r="G73" s="27">
        <f>IF(A73&lt;='Crédito hipotecario'!$D$6,'Crédito hipotecario'!$B$3-Calendario!F73,"")</f>
        <v>161066.4996155486</v>
      </c>
      <c r="H73" s="27">
        <f t="shared" si="1"/>
        <v>912.0335576865941</v>
      </c>
      <c r="I73" s="27">
        <f>IF(A73&lt;='Crédito hipotecario'!$D$6,ABS(PMT('Crédito hipotecario'!$D$4,'Crédito hipotecario'!$D$6,'Crédito hipotecario'!$B$3)),"")</f>
        <v>912.0335576865941</v>
      </c>
    </row>
    <row r="74" spans="1:9" ht="12.75">
      <c r="A74">
        <v>71</v>
      </c>
      <c r="B74" s="25">
        <v>42038</v>
      </c>
      <c r="C74" s="25"/>
      <c r="D74" s="27">
        <f>IF(A74&lt;='Crédito hipotecario'!$D$6,ABS(PPMT('Crédito hipotecario'!$D$4,A74,'Crédito hipotecario'!$D$6,'Crédito hipotecario'!$B$3)),"")</f>
        <v>308.03418412828546</v>
      </c>
      <c r="E74" s="27">
        <f>IF(A74&lt;='Crédito hipotecario'!$D$6,ABS(IPMT('Crédito hipotecario'!$D$4,A74,'Crédito hipotecario'!$D$6,'Crédito hipotecario'!$B$3)),"")</f>
        <v>603.9993735583087</v>
      </c>
      <c r="F74" s="27">
        <f>IF(A74&lt;='Crédito hipotecario'!$D$6,SUM(Calendario!F73,Calendario!D74),"")</f>
        <v>19241.534568579704</v>
      </c>
      <c r="G74" s="27">
        <f>IF(A74&lt;='Crédito hipotecario'!$D$6,'Crédito hipotecario'!$B$3-Calendario!F74,"")</f>
        <v>160758.4654314203</v>
      </c>
      <c r="H74" s="27">
        <f t="shared" si="1"/>
        <v>912.0335576865941</v>
      </c>
      <c r="I74" s="27">
        <f>IF(A74&lt;='Crédito hipotecario'!$D$6,ABS(PMT('Crédito hipotecario'!$D$4,'Crédito hipotecario'!$D$6,'Crédito hipotecario'!$B$3)),"")</f>
        <v>912.0335576865941</v>
      </c>
    </row>
    <row r="75" spans="1:9" ht="12.75">
      <c r="A75">
        <v>72</v>
      </c>
      <c r="B75" s="25">
        <v>42066</v>
      </c>
      <c r="C75" s="25"/>
      <c r="D75" s="27">
        <f>IF(A75&lt;='Crédito hipotecario'!$D$6,ABS(PPMT('Crédito hipotecario'!$D$4,A75,'Crédito hipotecario'!$D$6,'Crédito hipotecario'!$B$3)),"")</f>
        <v>309.1893123187666</v>
      </c>
      <c r="E75" s="27">
        <f>IF(A75&lt;='Crédito hipotecario'!$D$6,ABS(IPMT('Crédito hipotecario'!$D$4,A75,'Crédito hipotecario'!$D$6,'Crédito hipotecario'!$B$3)),"")</f>
        <v>602.8442453678275</v>
      </c>
      <c r="F75" s="27">
        <f>IF(A75&lt;='Crédito hipotecario'!$D$6,SUM(Calendario!F74,Calendario!D75),"")</f>
        <v>19550.72388089847</v>
      </c>
      <c r="G75" s="27">
        <f>IF(A75&lt;='Crédito hipotecario'!$D$6,'Crédito hipotecario'!$B$3-Calendario!F75,"")</f>
        <v>160449.27611910153</v>
      </c>
      <c r="H75" s="27">
        <f t="shared" si="1"/>
        <v>912.0335576865941</v>
      </c>
      <c r="I75" s="27">
        <f>IF(A75&lt;='Crédito hipotecario'!$D$6,ABS(PMT('Crédito hipotecario'!$D$4,'Crédito hipotecario'!$D$6,'Crédito hipotecario'!$B$3)),"")</f>
        <v>912.0335576865941</v>
      </c>
    </row>
    <row r="76" spans="1:9" ht="12.75">
      <c r="A76">
        <v>73</v>
      </c>
      <c r="B76" s="25">
        <v>42097</v>
      </c>
      <c r="C76" s="25"/>
      <c r="D76" s="27">
        <f>IF(A76&lt;='Crédito hipotecario'!$D$6,ABS(PPMT('Crédito hipotecario'!$D$4,A76,'Crédito hipotecario'!$D$6,'Crédito hipotecario'!$B$3)),"")</f>
        <v>310.34877223996193</v>
      </c>
      <c r="E76" s="27">
        <f>IF(A76&lt;='Crédito hipotecario'!$D$6,ABS(IPMT('Crédito hipotecario'!$D$4,A76,'Crédito hipotecario'!$D$6,'Crédito hipotecario'!$B$3)),"")</f>
        <v>601.6847854466322</v>
      </c>
      <c r="F76" s="27">
        <f>IF(A76&lt;='Crédito hipotecario'!$D$6,SUM(Calendario!F75,Calendario!D76),"")</f>
        <v>19861.07265313843</v>
      </c>
      <c r="G76" s="27">
        <f>IF(A76&lt;='Crédito hipotecario'!$D$6,'Crédito hipotecario'!$B$3-Calendario!F76,"")</f>
        <v>160138.92734686157</v>
      </c>
      <c r="H76" s="27">
        <f t="shared" si="1"/>
        <v>912.0335576865941</v>
      </c>
      <c r="I76" s="27">
        <f>IF(A76&lt;='Crédito hipotecario'!$D$6,ABS(PMT('Crédito hipotecario'!$D$4,'Crédito hipotecario'!$D$6,'Crédito hipotecario'!$B$3)),"")</f>
        <v>912.0335576865941</v>
      </c>
    </row>
    <row r="77" spans="1:9" ht="12.75">
      <c r="A77">
        <v>74</v>
      </c>
      <c r="B77" s="25">
        <v>42127</v>
      </c>
      <c r="C77" s="25"/>
      <c r="D77" s="27">
        <f>IF(A77&lt;='Crédito hipotecario'!$D$6,ABS(PPMT('Crédito hipotecario'!$D$4,A77,'Crédito hipotecario'!$D$6,'Crédito hipotecario'!$B$3)),"")</f>
        <v>311.51258013586175</v>
      </c>
      <c r="E77" s="27">
        <f>IF(A77&lt;='Crédito hipotecario'!$D$6,ABS(IPMT('Crédito hipotecario'!$D$4,A77,'Crédito hipotecario'!$D$6,'Crédito hipotecario'!$B$3)),"")</f>
        <v>600.5209775507324</v>
      </c>
      <c r="F77" s="27">
        <f>IF(A77&lt;='Crédito hipotecario'!$D$6,SUM(Calendario!F76,Calendario!D77),"")</f>
        <v>20172.585233274294</v>
      </c>
      <c r="G77" s="27">
        <f>IF(A77&lt;='Crédito hipotecario'!$D$6,'Crédito hipotecario'!$B$3-Calendario!F77,"")</f>
        <v>159827.4147667257</v>
      </c>
      <c r="H77" s="27">
        <f t="shared" si="1"/>
        <v>912.0335576865941</v>
      </c>
      <c r="I77" s="27">
        <f>IF(A77&lt;='Crédito hipotecario'!$D$6,ABS(PMT('Crédito hipotecario'!$D$4,'Crédito hipotecario'!$D$6,'Crédito hipotecario'!$B$3)),"")</f>
        <v>912.0335576865941</v>
      </c>
    </row>
    <row r="78" spans="1:9" ht="12.75">
      <c r="A78">
        <v>75</v>
      </c>
      <c r="B78" s="25">
        <v>42158</v>
      </c>
      <c r="C78" s="25"/>
      <c r="D78" s="27">
        <f>IF(A78&lt;='Crédito hipotecario'!$D$6,ABS(PPMT('Crédito hipotecario'!$D$4,A78,'Crédito hipotecario'!$D$6,'Crédito hipotecario'!$B$3)),"")</f>
        <v>312.6807523113712</v>
      </c>
      <c r="E78" s="27">
        <f>IF(A78&lt;='Crédito hipotecario'!$D$6,ABS(IPMT('Crédito hipotecario'!$D$4,A78,'Crédito hipotecario'!$D$6,'Crédito hipotecario'!$B$3)),"")</f>
        <v>599.3528053752229</v>
      </c>
      <c r="F78" s="27">
        <f>IF(A78&lt;='Crédito hipotecario'!$D$6,SUM(Calendario!F77,Calendario!D78),"")</f>
        <v>20485.265985585665</v>
      </c>
      <c r="G78" s="27">
        <f>IF(A78&lt;='Crédito hipotecario'!$D$6,'Crédito hipotecario'!$B$3-Calendario!F78,"")</f>
        <v>159514.73401441434</v>
      </c>
      <c r="H78" s="27">
        <f t="shared" si="1"/>
        <v>912.0335576865941</v>
      </c>
      <c r="I78" s="27">
        <f>IF(A78&lt;='Crédito hipotecario'!$D$6,ABS(PMT('Crédito hipotecario'!$D$4,'Crédito hipotecario'!$D$6,'Crédito hipotecario'!$B$3)),"")</f>
        <v>912.0335576865941</v>
      </c>
    </row>
    <row r="79" spans="1:9" ht="12.75">
      <c r="A79">
        <v>76</v>
      </c>
      <c r="B79" s="25">
        <v>42188</v>
      </c>
      <c r="C79" s="25"/>
      <c r="D79" s="27">
        <f>IF(A79&lt;='Crédito hipotecario'!$D$6,ABS(PPMT('Crédito hipotecario'!$D$4,A79,'Crédito hipotecario'!$D$6,'Crédito hipotecario'!$B$3)),"")</f>
        <v>313.8533051325387</v>
      </c>
      <c r="E79" s="27">
        <f>IF(A79&lt;='Crédito hipotecario'!$D$6,ABS(IPMT('Crédito hipotecario'!$D$4,A79,'Crédito hipotecario'!$D$6,'Crédito hipotecario'!$B$3)),"")</f>
        <v>598.1802525540554</v>
      </c>
      <c r="F79" s="27">
        <f>IF(A79&lt;='Crédito hipotecario'!$D$6,SUM(Calendario!F78,Calendario!D79),"")</f>
        <v>20799.119290718205</v>
      </c>
      <c r="G79" s="27">
        <f>IF(A79&lt;='Crédito hipotecario'!$D$6,'Crédito hipotecario'!$B$3-Calendario!F79,"")</f>
        <v>159200.8807092818</v>
      </c>
      <c r="H79" s="27">
        <f t="shared" si="1"/>
        <v>912.0335576865941</v>
      </c>
      <c r="I79" s="27">
        <f>IF(A79&lt;='Crédito hipotecario'!$D$6,ABS(PMT('Crédito hipotecario'!$D$4,'Crédito hipotecario'!$D$6,'Crédito hipotecario'!$B$3)),"")</f>
        <v>912.0335576865941</v>
      </c>
    </row>
    <row r="80" spans="1:9" ht="12.75">
      <c r="A80">
        <v>77</v>
      </c>
      <c r="B80" s="25">
        <v>42219</v>
      </c>
      <c r="C80" s="25"/>
      <c r="D80" s="27">
        <f>IF(A80&lt;='Crédito hipotecario'!$D$6,ABS(PPMT('Crédito hipotecario'!$D$4,A80,'Crédito hipotecario'!$D$6,'Crédito hipotecario'!$B$3)),"")</f>
        <v>315.0302550267859</v>
      </c>
      <c r="E80" s="27">
        <f>IF(A80&lt;='Crédito hipotecario'!$D$6,ABS(IPMT('Crédito hipotecario'!$D$4,A80,'Crédito hipotecario'!$D$6,'Crédito hipotecario'!$B$3)),"")</f>
        <v>597.0033026598082</v>
      </c>
      <c r="F80" s="27">
        <f>IF(A80&lt;='Crédito hipotecario'!$D$6,SUM(Calendario!F79,Calendario!D80),"")</f>
        <v>21114.14954574499</v>
      </c>
      <c r="G80" s="27">
        <f>IF(A80&lt;='Crédito hipotecario'!$D$6,'Crédito hipotecario'!$B$3-Calendario!F80,"")</f>
        <v>158885.850454255</v>
      </c>
      <c r="H80" s="27">
        <f t="shared" si="1"/>
        <v>912.0335576865941</v>
      </c>
      <c r="I80" s="27">
        <f>IF(A80&lt;='Crédito hipotecario'!$D$6,ABS(PMT('Crédito hipotecario'!$D$4,'Crédito hipotecario'!$D$6,'Crédito hipotecario'!$B$3)),"")</f>
        <v>912.0335576865941</v>
      </c>
    </row>
    <row r="81" spans="1:9" ht="12.75">
      <c r="A81">
        <v>78</v>
      </c>
      <c r="B81" s="25">
        <v>42250</v>
      </c>
      <c r="C81" s="25"/>
      <c r="D81" s="27">
        <f>IF(A81&lt;='Crédito hipotecario'!$D$6,ABS(PPMT('Crédito hipotecario'!$D$4,A81,'Crédito hipotecario'!$D$6,'Crédito hipotecario'!$B$3)),"")</f>
        <v>316.21161848313636</v>
      </c>
      <c r="E81" s="27">
        <f>IF(A81&lt;='Crédito hipotecario'!$D$6,ABS(IPMT('Crédito hipotecario'!$D$4,A81,'Crédito hipotecario'!$D$6,'Crédito hipotecario'!$B$3)),"")</f>
        <v>595.8219392034578</v>
      </c>
      <c r="F81" s="27">
        <f>IF(A81&lt;='Crédito hipotecario'!$D$6,SUM(Calendario!F80,Calendario!D81),"")</f>
        <v>21430.361164228125</v>
      </c>
      <c r="G81" s="27">
        <f>IF(A81&lt;='Crédito hipotecario'!$D$6,'Crédito hipotecario'!$B$3-Calendario!F81,"")</f>
        <v>158569.63883577188</v>
      </c>
      <c r="H81" s="27">
        <f t="shared" si="1"/>
        <v>912.0335576865941</v>
      </c>
      <c r="I81" s="27">
        <f>IF(A81&lt;='Crédito hipotecario'!$D$6,ABS(PMT('Crédito hipotecario'!$D$4,'Crédito hipotecario'!$D$6,'Crédito hipotecario'!$B$3)),"")</f>
        <v>912.0335576865941</v>
      </c>
    </row>
    <row r="82" spans="1:9" ht="12.75">
      <c r="A82">
        <v>79</v>
      </c>
      <c r="B82" s="25">
        <v>42280</v>
      </c>
      <c r="C82" s="25"/>
      <c r="D82" s="27">
        <f>IF(A82&lt;='Crédito hipotecario'!$D$6,ABS(PPMT('Crédito hipotecario'!$D$4,A82,'Crédito hipotecario'!$D$6,'Crédito hipotecario'!$B$3)),"")</f>
        <v>317.3974120524481</v>
      </c>
      <c r="E82" s="27">
        <f>IF(A82&lt;='Crédito hipotecario'!$D$6,ABS(IPMT('Crédito hipotecario'!$D$4,A82,'Crédito hipotecario'!$D$6,'Crédito hipotecario'!$B$3)),"")</f>
        <v>594.636145634146</v>
      </c>
      <c r="F82" s="27">
        <f>IF(A82&lt;='Crédito hipotecario'!$D$6,SUM(Calendario!F81,Calendario!D82),"")</f>
        <v>21747.758576280572</v>
      </c>
      <c r="G82" s="27">
        <f>IF(A82&lt;='Crédito hipotecario'!$D$6,'Crédito hipotecario'!$B$3-Calendario!F82,"")</f>
        <v>158252.24142371942</v>
      </c>
      <c r="H82" s="27">
        <f t="shared" si="1"/>
        <v>912.0335576865941</v>
      </c>
      <c r="I82" s="27">
        <f>IF(A82&lt;='Crédito hipotecario'!$D$6,ABS(PMT('Crédito hipotecario'!$D$4,'Crédito hipotecario'!$D$6,'Crédito hipotecario'!$B$3)),"")</f>
        <v>912.0335576865941</v>
      </c>
    </row>
    <row r="83" spans="1:9" ht="12.75">
      <c r="A83">
        <v>80</v>
      </c>
      <c r="B83" s="25">
        <v>42311</v>
      </c>
      <c r="C83" s="25"/>
      <c r="D83" s="27">
        <f>IF(A83&lt;='Crédito hipotecario'!$D$6,ABS(PPMT('Crédito hipotecario'!$D$4,A83,'Crédito hipotecario'!$D$6,'Crédito hipotecario'!$B$3)),"")</f>
        <v>318.5876523476446</v>
      </c>
      <c r="E83" s="27">
        <f>IF(A83&lt;='Crédito hipotecario'!$D$6,ABS(IPMT('Crédito hipotecario'!$D$4,A83,'Crédito hipotecario'!$D$6,'Crédito hipotecario'!$B$3)),"")</f>
        <v>593.4459053389495</v>
      </c>
      <c r="F83" s="27">
        <f>IF(A83&lt;='Crédito hipotecario'!$D$6,SUM(Calendario!F82,Calendario!D83),"")</f>
        <v>22066.346228628216</v>
      </c>
      <c r="G83" s="27">
        <f>IF(A83&lt;='Crédito hipotecario'!$D$6,'Crédito hipotecario'!$B$3-Calendario!F83,"")</f>
        <v>157933.65377137178</v>
      </c>
      <c r="H83" s="27">
        <f t="shared" si="1"/>
        <v>912.0335576865941</v>
      </c>
      <c r="I83" s="27">
        <f>IF(A83&lt;='Crédito hipotecario'!$D$6,ABS(PMT('Crédito hipotecario'!$D$4,'Crédito hipotecario'!$D$6,'Crédito hipotecario'!$B$3)),"")</f>
        <v>912.0335576865941</v>
      </c>
    </row>
    <row r="84" spans="1:9" ht="12.75">
      <c r="A84">
        <v>81</v>
      </c>
      <c r="B84" s="25">
        <v>42341</v>
      </c>
      <c r="C84" s="25"/>
      <c r="D84" s="27">
        <f>IF(A84&lt;='Crédito hipotecario'!$D$6,ABS(PPMT('Crédito hipotecario'!$D$4,A84,'Crédito hipotecario'!$D$6,'Crédito hipotecario'!$B$3)),"")</f>
        <v>319.7823560439482</v>
      </c>
      <c r="E84" s="27">
        <f>IF(A84&lt;='Crédito hipotecario'!$D$6,ABS(IPMT('Crédito hipotecario'!$D$4,A84,'Crédito hipotecario'!$D$6,'Crédito hipotecario'!$B$3)),"")</f>
        <v>592.2512016426459</v>
      </c>
      <c r="F84" s="27">
        <f>IF(A84&lt;='Crédito hipotecario'!$D$6,SUM(Calendario!F83,Calendario!D84),"")</f>
        <v>22386.128584672162</v>
      </c>
      <c r="G84" s="27">
        <f>IF(A84&lt;='Crédito hipotecario'!$D$6,'Crédito hipotecario'!$B$3-Calendario!F84,"")</f>
        <v>157613.87141532783</v>
      </c>
      <c r="H84" s="27">
        <f t="shared" si="1"/>
        <v>912.0335576865941</v>
      </c>
      <c r="I84" s="27">
        <f>IF(A84&lt;='Crédito hipotecario'!$D$6,ABS(PMT('Crédito hipotecario'!$D$4,'Crédito hipotecario'!$D$6,'Crédito hipotecario'!$B$3)),"")</f>
        <v>912.0335576865941</v>
      </c>
    </row>
    <row r="85" spans="1:9" ht="12.75">
      <c r="A85">
        <v>82</v>
      </c>
      <c r="B85" s="25">
        <v>42372</v>
      </c>
      <c r="C85" s="25"/>
      <c r="D85" s="27">
        <f>IF(A85&lt;='Crédito hipotecario'!$D$6,ABS(PPMT('Crédito hipotecario'!$D$4,A85,'Crédito hipotecario'!$D$6,'Crédito hipotecario'!$B$3)),"")</f>
        <v>320.98153987911303</v>
      </c>
      <c r="E85" s="27">
        <f>IF(A85&lt;='Crédito hipotecario'!$D$6,ABS(IPMT('Crédito hipotecario'!$D$4,A85,'Crédito hipotecario'!$D$6,'Crédito hipotecario'!$B$3)),"")</f>
        <v>591.0520178074811</v>
      </c>
      <c r="F85" s="27">
        <f>IF(A85&lt;='Crédito hipotecario'!$D$6,SUM(Calendario!F84,Calendario!D85),"")</f>
        <v>22707.110124551276</v>
      </c>
      <c r="G85" s="27">
        <f>IF(A85&lt;='Crédito hipotecario'!$D$6,'Crédito hipotecario'!$B$3-Calendario!F85,"")</f>
        <v>157292.88987544872</v>
      </c>
      <c r="H85" s="27">
        <f t="shared" si="1"/>
        <v>912.0335576865941</v>
      </c>
      <c r="I85" s="27">
        <f>IF(A85&lt;='Crédito hipotecario'!$D$6,ABS(PMT('Crédito hipotecario'!$D$4,'Crédito hipotecario'!$D$6,'Crédito hipotecario'!$B$3)),"")</f>
        <v>912.0335576865941</v>
      </c>
    </row>
    <row r="86" spans="1:9" ht="12.75">
      <c r="A86">
        <v>83</v>
      </c>
      <c r="B86" s="25">
        <v>42403</v>
      </c>
      <c r="C86" s="25"/>
      <c r="D86" s="27">
        <f>IF(A86&lt;='Crédito hipotecario'!$D$6,ABS(PPMT('Crédito hipotecario'!$D$4,A86,'Crédito hipotecario'!$D$6,'Crédito hipotecario'!$B$3)),"")</f>
        <v>322.1852206536597</v>
      </c>
      <c r="E86" s="27">
        <f>IF(A86&lt;='Crédito hipotecario'!$D$6,ABS(IPMT('Crédito hipotecario'!$D$4,A86,'Crédito hipotecario'!$D$6,'Crédito hipotecario'!$B$3)),"")</f>
        <v>589.8483370329344</v>
      </c>
      <c r="F86" s="27">
        <f>IF(A86&lt;='Crédito hipotecario'!$D$6,SUM(Calendario!F85,Calendario!D86),"")</f>
        <v>23029.295345204937</v>
      </c>
      <c r="G86" s="27">
        <f>IF(A86&lt;='Crédito hipotecario'!$D$6,'Crédito hipotecario'!$B$3-Calendario!F86,"")</f>
        <v>156970.70465479506</v>
      </c>
      <c r="H86" s="27">
        <f t="shared" si="1"/>
        <v>912.0335576865941</v>
      </c>
      <c r="I86" s="27">
        <f>IF(A86&lt;='Crédito hipotecario'!$D$6,ABS(PMT('Crédito hipotecario'!$D$4,'Crédito hipotecario'!$D$6,'Crédito hipotecario'!$B$3)),"")</f>
        <v>912.0335576865941</v>
      </c>
    </row>
    <row r="87" spans="1:9" ht="12.75">
      <c r="A87">
        <v>84</v>
      </c>
      <c r="B87" s="25">
        <v>42432</v>
      </c>
      <c r="C87" s="25"/>
      <c r="D87" s="27">
        <f>IF(A87&lt;='Crédito hipotecario'!$D$6,ABS(PPMT('Crédito hipotecario'!$D$4,A87,'Crédito hipotecario'!$D$6,'Crédito hipotecario'!$B$3)),"")</f>
        <v>323.3934152311109</v>
      </c>
      <c r="E87" s="27">
        <f>IF(A87&lt;='Crédito hipotecario'!$D$6,ABS(IPMT('Crédito hipotecario'!$D$4,A87,'Crédito hipotecario'!$D$6,'Crédito hipotecario'!$B$3)),"")</f>
        <v>588.6401424554832</v>
      </c>
      <c r="F87" s="27">
        <f>IF(A87&lt;='Crédito hipotecario'!$D$6,SUM(Calendario!F86,Calendario!D87),"")</f>
        <v>23352.68876043605</v>
      </c>
      <c r="G87" s="27">
        <f>IF(A87&lt;='Crédito hipotecario'!$D$6,'Crédito hipotecario'!$B$3-Calendario!F87,"")</f>
        <v>156647.31123956395</v>
      </c>
      <c r="H87" s="27">
        <f t="shared" si="1"/>
        <v>912.0335576865941</v>
      </c>
      <c r="I87" s="27">
        <f>IF(A87&lt;='Crédito hipotecario'!$D$6,ABS(PMT('Crédito hipotecario'!$D$4,'Crédito hipotecario'!$D$6,'Crédito hipotecario'!$B$3)),"")</f>
        <v>912.0335576865941</v>
      </c>
    </row>
    <row r="88" spans="1:9" ht="12.75">
      <c r="A88">
        <v>85</v>
      </c>
      <c r="B88" s="25">
        <v>42463</v>
      </c>
      <c r="C88" s="25"/>
      <c r="D88" s="27">
        <f>IF(A88&lt;='Crédito hipotecario'!$D$6,ABS(PPMT('Crédito hipotecario'!$D$4,A88,'Crédito hipotecario'!$D$6,'Crédito hipotecario'!$B$3)),"")</f>
        <v>324.60614053822746</v>
      </c>
      <c r="E88" s="27">
        <f>IF(A88&lt;='Crédito hipotecario'!$D$6,ABS(IPMT('Crédito hipotecario'!$D$4,A88,'Crédito hipotecario'!$D$6,'Crédito hipotecario'!$B$3)),"")</f>
        <v>587.4274171483667</v>
      </c>
      <c r="F88" s="27">
        <f>IF(A88&lt;='Crédito hipotecario'!$D$6,SUM(Calendario!F87,Calendario!D88),"")</f>
        <v>23677.294900974277</v>
      </c>
      <c r="G88" s="27">
        <f>IF(A88&lt;='Crédito hipotecario'!$D$6,'Crédito hipotecario'!$B$3-Calendario!F88,"")</f>
        <v>156322.7050990257</v>
      </c>
      <c r="H88" s="27">
        <f t="shared" si="1"/>
        <v>912.0335576865941</v>
      </c>
      <c r="I88" s="27">
        <f>IF(A88&lt;='Crédito hipotecario'!$D$6,ABS(PMT('Crédito hipotecario'!$D$4,'Crédito hipotecario'!$D$6,'Crédito hipotecario'!$B$3)),"")</f>
        <v>912.0335576865941</v>
      </c>
    </row>
    <row r="89" spans="1:9" ht="12.75">
      <c r="A89">
        <v>86</v>
      </c>
      <c r="B89" s="25">
        <v>42493</v>
      </c>
      <c r="C89" s="25"/>
      <c r="D89" s="27">
        <f>IF(A89&lt;='Crédito hipotecario'!$D$6,ABS(PPMT('Crédito hipotecario'!$D$4,A89,'Crédito hipotecario'!$D$6,'Crédito hipotecario'!$B$3)),"")</f>
        <v>325.8234135652459</v>
      </c>
      <c r="E89" s="27">
        <f>IF(A89&lt;='Crédito hipotecario'!$D$6,ABS(IPMT('Crédito hipotecario'!$D$4,A89,'Crédito hipotecario'!$D$6,'Crédito hipotecario'!$B$3)),"")</f>
        <v>586.2101441213482</v>
      </c>
      <c r="F89" s="27">
        <f>IF(A89&lt;='Crédito hipotecario'!$D$6,SUM(Calendario!F88,Calendario!D89),"")</f>
        <v>24003.118314539523</v>
      </c>
      <c r="G89" s="27">
        <f>IF(A89&lt;='Crédito hipotecario'!$D$6,'Crédito hipotecario'!$B$3-Calendario!F89,"")</f>
        <v>155996.88168546048</v>
      </c>
      <c r="H89" s="27">
        <f t="shared" si="1"/>
        <v>912.0335576865941</v>
      </c>
      <c r="I89" s="27">
        <f>IF(A89&lt;='Crédito hipotecario'!$D$6,ABS(PMT('Crédito hipotecario'!$D$4,'Crédito hipotecario'!$D$6,'Crédito hipotecario'!$B$3)),"")</f>
        <v>912.0335576865941</v>
      </c>
    </row>
    <row r="90" spans="1:9" ht="12.75">
      <c r="A90">
        <v>87</v>
      </c>
      <c r="B90" s="25">
        <v>42524</v>
      </c>
      <c r="C90" s="25"/>
      <c r="D90" s="27">
        <f>IF(A90&lt;='Crédito hipotecario'!$D$6,ABS(PPMT('Crédito hipotecario'!$D$4,A90,'Crédito hipotecario'!$D$6,'Crédito hipotecario'!$B$3)),"")</f>
        <v>327.0452513661155</v>
      </c>
      <c r="E90" s="27">
        <f>IF(A90&lt;='Crédito hipotecario'!$D$6,ABS(IPMT('Crédito hipotecario'!$D$4,A90,'Crédito hipotecario'!$D$6,'Crédito hipotecario'!$B$3)),"")</f>
        <v>584.9883063204786</v>
      </c>
      <c r="F90" s="27">
        <f>IF(A90&lt;='Crédito hipotecario'!$D$6,SUM(Calendario!F89,Calendario!D90),"")</f>
        <v>24330.163565905637</v>
      </c>
      <c r="G90" s="27">
        <f>IF(A90&lt;='Crédito hipotecario'!$D$6,'Crédito hipotecario'!$B$3-Calendario!F90,"")</f>
        <v>155669.83643409435</v>
      </c>
      <c r="H90" s="27">
        <f t="shared" si="1"/>
        <v>912.0335576865941</v>
      </c>
      <c r="I90" s="27">
        <f>IF(A90&lt;='Crédito hipotecario'!$D$6,ABS(PMT('Crédito hipotecario'!$D$4,'Crédito hipotecario'!$D$6,'Crédito hipotecario'!$B$3)),"")</f>
        <v>912.0335576865941</v>
      </c>
    </row>
    <row r="91" spans="1:9" ht="12.75">
      <c r="A91">
        <v>88</v>
      </c>
      <c r="B91" s="25">
        <v>42554</v>
      </c>
      <c r="C91" s="25"/>
      <c r="D91" s="27">
        <f>IF(A91&lt;='Crédito hipotecario'!$D$6,ABS(PPMT('Crédito hipotecario'!$D$4,A91,'Crédito hipotecario'!$D$6,'Crédito hipotecario'!$B$3)),"")</f>
        <v>328.27167105873843</v>
      </c>
      <c r="E91" s="27">
        <f>IF(A91&lt;='Crédito hipotecario'!$D$6,ABS(IPMT('Crédito hipotecario'!$D$4,A91,'Crédito hipotecario'!$D$6,'Crédito hipotecario'!$B$3)),"")</f>
        <v>583.7618866278557</v>
      </c>
      <c r="F91" s="27">
        <f>IF(A91&lt;='Crédito hipotecario'!$D$6,SUM(Calendario!F90,Calendario!D91),"")</f>
        <v>24658.435236964375</v>
      </c>
      <c r="G91" s="27">
        <f>IF(A91&lt;='Crédito hipotecario'!$D$6,'Crédito hipotecario'!$B$3-Calendario!F91,"")</f>
        <v>155341.56476303563</v>
      </c>
      <c r="H91" s="27">
        <f t="shared" si="1"/>
        <v>912.0335576865941</v>
      </c>
      <c r="I91" s="27">
        <f>IF(A91&lt;='Crédito hipotecario'!$D$6,ABS(PMT('Crédito hipotecario'!$D$4,'Crédito hipotecario'!$D$6,'Crédito hipotecario'!$B$3)),"")</f>
        <v>912.0335576865941</v>
      </c>
    </row>
    <row r="92" spans="1:9" ht="12.75">
      <c r="A92">
        <v>89</v>
      </c>
      <c r="B92" s="25">
        <v>42585</v>
      </c>
      <c r="C92" s="25"/>
      <c r="D92" s="27">
        <f>IF(A92&lt;='Crédito hipotecario'!$D$6,ABS(PPMT('Crédito hipotecario'!$D$4,A92,'Crédito hipotecario'!$D$6,'Crédito hipotecario'!$B$3)),"")</f>
        <v>329.5026898252087</v>
      </c>
      <c r="E92" s="27">
        <f>IF(A92&lt;='Crédito hipotecario'!$D$6,ABS(IPMT('Crédito hipotecario'!$D$4,A92,'Crédito hipotecario'!$D$6,'Crédito hipotecario'!$B$3)),"")</f>
        <v>582.5308678613854</v>
      </c>
      <c r="F92" s="27">
        <f>IF(A92&lt;='Crédito hipotecario'!$D$6,SUM(Calendario!F91,Calendario!D92),"")</f>
        <v>24987.937926789582</v>
      </c>
      <c r="G92" s="27">
        <f>IF(A92&lt;='Crédito hipotecario'!$D$6,'Crédito hipotecario'!$B$3-Calendario!F92,"")</f>
        <v>155012.06207321043</v>
      </c>
      <c r="H92" s="27">
        <f t="shared" si="1"/>
        <v>912.0335576865941</v>
      </c>
      <c r="I92" s="27">
        <f>IF(A92&lt;='Crédito hipotecario'!$D$6,ABS(PMT('Crédito hipotecario'!$D$4,'Crédito hipotecario'!$D$6,'Crédito hipotecario'!$B$3)),"")</f>
        <v>912.0335576865941</v>
      </c>
    </row>
    <row r="93" spans="1:9" ht="12.75">
      <c r="A93">
        <v>90</v>
      </c>
      <c r="B93" s="25">
        <v>42616</v>
      </c>
      <c r="C93" s="25"/>
      <c r="D93" s="27">
        <f>IF(A93&lt;='Crédito hipotecario'!$D$6,ABS(PPMT('Crédito hipotecario'!$D$4,A93,'Crédito hipotecario'!$D$6,'Crédito hipotecario'!$B$3)),"")</f>
        <v>330.73832491205303</v>
      </c>
      <c r="E93" s="27">
        <f>IF(A93&lt;='Crédito hipotecario'!$D$6,ABS(IPMT('Crédito hipotecario'!$D$4,A93,'Crédito hipotecario'!$D$6,'Crédito hipotecario'!$B$3)),"")</f>
        <v>581.2952327745411</v>
      </c>
      <c r="F93" s="27">
        <f>IF(A93&lt;='Crédito hipotecario'!$D$6,SUM(Calendario!F92,Calendario!D93),"")</f>
        <v>25318.676251701636</v>
      </c>
      <c r="G93" s="27">
        <f>IF(A93&lt;='Crédito hipotecario'!$D$6,'Crédito hipotecario'!$B$3-Calendario!F93,"")</f>
        <v>154681.32374829837</v>
      </c>
      <c r="H93" s="27">
        <f t="shared" si="1"/>
        <v>912.0335576865941</v>
      </c>
      <c r="I93" s="27">
        <f>IF(A93&lt;='Crédito hipotecario'!$D$6,ABS(PMT('Crédito hipotecario'!$D$4,'Crédito hipotecario'!$D$6,'Crédito hipotecario'!$B$3)),"")</f>
        <v>912.0335576865941</v>
      </c>
    </row>
    <row r="94" spans="1:9" ht="12.75">
      <c r="A94">
        <v>91</v>
      </c>
      <c r="B94" s="25">
        <v>42646</v>
      </c>
      <c r="C94" s="25"/>
      <c r="D94" s="27">
        <f>IF(A94&lt;='Crédito hipotecario'!$D$6,ABS(PPMT('Crédito hipotecario'!$D$4,A94,'Crédito hipotecario'!$D$6,'Crédito hipotecario'!$B$3)),"")</f>
        <v>331.97859363047326</v>
      </c>
      <c r="E94" s="27">
        <f>IF(A94&lt;='Crédito hipotecario'!$D$6,ABS(IPMT('Crédito hipotecario'!$D$4,A94,'Crédito hipotecario'!$D$6,'Crédito hipotecario'!$B$3)),"")</f>
        <v>580.0549640561209</v>
      </c>
      <c r="F94" s="27">
        <f>IF(A94&lt;='Crédito hipotecario'!$D$6,SUM(Calendario!F93,Calendario!D94),"")</f>
        <v>25650.65484533211</v>
      </c>
      <c r="G94" s="27">
        <f>IF(A94&lt;='Crédito hipotecario'!$D$6,'Crédito hipotecario'!$B$3-Calendario!F94,"")</f>
        <v>154349.34515466788</v>
      </c>
      <c r="H94" s="27">
        <f t="shared" si="1"/>
        <v>912.0335576865941</v>
      </c>
      <c r="I94" s="27">
        <f>IF(A94&lt;='Crédito hipotecario'!$D$6,ABS(PMT('Crédito hipotecario'!$D$4,'Crédito hipotecario'!$D$6,'Crédito hipotecario'!$B$3)),"")</f>
        <v>912.0335576865941</v>
      </c>
    </row>
    <row r="95" spans="1:9" ht="12.75">
      <c r="A95">
        <v>92</v>
      </c>
      <c r="B95" s="25">
        <v>42677</v>
      </c>
      <c r="C95" s="25"/>
      <c r="D95" s="27">
        <f>IF(A95&lt;='Crédito hipotecario'!$D$6,ABS(PPMT('Crédito hipotecario'!$D$4,A95,'Crédito hipotecario'!$D$6,'Crédito hipotecario'!$B$3)),"")</f>
        <v>333.22351335658755</v>
      </c>
      <c r="E95" s="27">
        <f>IF(A95&lt;='Crédito hipotecario'!$D$6,ABS(IPMT('Crédito hipotecario'!$D$4,A95,'Crédito hipotecario'!$D$6,'Crédito hipotecario'!$B$3)),"")</f>
        <v>578.8100443300066</v>
      </c>
      <c r="F95" s="27">
        <f>IF(A95&lt;='Crédito hipotecario'!$D$6,SUM(Calendario!F94,Calendario!D95),"")</f>
        <v>25983.878358688697</v>
      </c>
      <c r="G95" s="27">
        <f>IF(A95&lt;='Crédito hipotecario'!$D$6,'Crédito hipotecario'!$B$3-Calendario!F95,"")</f>
        <v>154016.1216413113</v>
      </c>
      <c r="H95" s="27">
        <f t="shared" si="1"/>
        <v>912.0335576865941</v>
      </c>
      <c r="I95" s="27">
        <f>IF(A95&lt;='Crédito hipotecario'!$D$6,ABS(PMT('Crédito hipotecario'!$D$4,'Crédito hipotecario'!$D$6,'Crédito hipotecario'!$B$3)),"")</f>
        <v>912.0335576865941</v>
      </c>
    </row>
    <row r="96" spans="1:9" ht="12.75">
      <c r="A96">
        <v>93</v>
      </c>
      <c r="B96" s="25">
        <v>42707</v>
      </c>
      <c r="C96" s="25"/>
      <c r="D96" s="27">
        <f>IF(A96&lt;='Crédito hipotecario'!$D$6,ABS(PPMT('Crédito hipotecario'!$D$4,A96,'Crédito hipotecario'!$D$6,'Crédito hipotecario'!$B$3)),"")</f>
        <v>334.47310153167484</v>
      </c>
      <c r="E96" s="27">
        <f>IF(A96&lt;='Crédito hipotecario'!$D$6,ABS(IPMT('Crédito hipotecario'!$D$4,A96,'Crédito hipotecario'!$D$6,'Crédito hipotecario'!$B$3)),"")</f>
        <v>577.5604561549193</v>
      </c>
      <c r="F96" s="27">
        <f>IF(A96&lt;='Crédito hipotecario'!$D$6,SUM(Calendario!F95,Calendario!D96),"")</f>
        <v>26318.351460220372</v>
      </c>
      <c r="G96" s="27">
        <f>IF(A96&lt;='Crédito hipotecario'!$D$6,'Crédito hipotecario'!$B$3-Calendario!F96,"")</f>
        <v>153681.64853977962</v>
      </c>
      <c r="H96" s="27">
        <f t="shared" si="1"/>
        <v>912.0335576865941</v>
      </c>
      <c r="I96" s="27">
        <f>IF(A96&lt;='Crédito hipotecario'!$D$6,ABS(PMT('Crédito hipotecario'!$D$4,'Crédito hipotecario'!$D$6,'Crédito hipotecario'!$B$3)),"")</f>
        <v>912.0335576865941</v>
      </c>
    </row>
    <row r="97" spans="1:9" ht="12.75">
      <c r="A97">
        <v>94</v>
      </c>
      <c r="B97" s="25">
        <v>42738</v>
      </c>
      <c r="C97" s="25"/>
      <c r="D97" s="27">
        <f>IF(A97&lt;='Crédito hipotecario'!$D$6,ABS(PPMT('Crédito hipotecario'!$D$4,A97,'Crédito hipotecario'!$D$6,'Crédito hipotecario'!$B$3)),"")</f>
        <v>335.7273756624186</v>
      </c>
      <c r="E97" s="27">
        <f>IF(A97&lt;='Crédito hipotecario'!$D$6,ABS(IPMT('Crédito hipotecario'!$D$4,A97,'Crédito hipotecario'!$D$6,'Crédito hipotecario'!$B$3)),"")</f>
        <v>576.3061820241755</v>
      </c>
      <c r="F97" s="27">
        <f>IF(A97&lt;='Crédito hipotecario'!$D$6,SUM(Calendario!F96,Calendario!D97),"")</f>
        <v>26654.078835882792</v>
      </c>
      <c r="G97" s="27">
        <f>IF(A97&lt;='Crédito hipotecario'!$D$6,'Crédito hipotecario'!$B$3-Calendario!F97,"")</f>
        <v>153345.9211641172</v>
      </c>
      <c r="H97" s="27">
        <f t="shared" si="1"/>
        <v>912.0335576865941</v>
      </c>
      <c r="I97" s="27">
        <f>IF(A97&lt;='Crédito hipotecario'!$D$6,ABS(PMT('Crédito hipotecario'!$D$4,'Crédito hipotecario'!$D$6,'Crédito hipotecario'!$B$3)),"")</f>
        <v>912.0335576865941</v>
      </c>
    </row>
    <row r="98" spans="1:9" ht="12.75">
      <c r="A98">
        <v>95</v>
      </c>
      <c r="B98" s="25">
        <v>42769</v>
      </c>
      <c r="C98" s="25"/>
      <c r="D98" s="27">
        <f>IF(A98&lt;='Crédito hipotecario'!$D$6,ABS(PPMT('Crédito hipotecario'!$D$4,A98,'Crédito hipotecario'!$D$6,'Crédito hipotecario'!$B$3)),"")</f>
        <v>336.9863533211526</v>
      </c>
      <c r="E98" s="27">
        <f>IF(A98&lt;='Crédito hipotecario'!$D$6,ABS(IPMT('Crédito hipotecario'!$D$4,A98,'Crédito hipotecario'!$D$6,'Crédito hipotecario'!$B$3)),"")</f>
        <v>575.0472043654415</v>
      </c>
      <c r="F98" s="27">
        <f>IF(A98&lt;='Crédito hipotecario'!$D$6,SUM(Calendario!F97,Calendario!D98),"")</f>
        <v>26991.065189203946</v>
      </c>
      <c r="G98" s="27">
        <f>IF(A98&lt;='Crédito hipotecario'!$D$6,'Crédito hipotecario'!$B$3-Calendario!F98,"")</f>
        <v>153008.93481079605</v>
      </c>
      <c r="H98" s="27">
        <f t="shared" si="1"/>
        <v>912.0335576865941</v>
      </c>
      <c r="I98" s="27">
        <f>IF(A98&lt;='Crédito hipotecario'!$D$6,ABS(PMT('Crédito hipotecario'!$D$4,'Crédito hipotecario'!$D$6,'Crédito hipotecario'!$B$3)),"")</f>
        <v>912.0335576865941</v>
      </c>
    </row>
    <row r="99" spans="1:9" ht="12.75">
      <c r="A99">
        <v>96</v>
      </c>
      <c r="B99" s="25">
        <v>42797</v>
      </c>
      <c r="C99" s="25"/>
      <c r="D99" s="27">
        <f>IF(A99&lt;='Crédito hipotecario'!$D$6,ABS(PPMT('Crédito hipotecario'!$D$4,A99,'Crédito hipotecario'!$D$6,'Crédito hipotecario'!$B$3)),"")</f>
        <v>338.2500521461068</v>
      </c>
      <c r="E99" s="27">
        <f>IF(A99&lt;='Crédito hipotecario'!$D$6,ABS(IPMT('Crédito hipotecario'!$D$4,A99,'Crédito hipotecario'!$D$6,'Crédito hipotecario'!$B$3)),"")</f>
        <v>573.7835055404873</v>
      </c>
      <c r="F99" s="27">
        <f>IF(A99&lt;='Crédito hipotecario'!$D$6,SUM(Calendario!F98,Calendario!D99),"")</f>
        <v>27329.315241350054</v>
      </c>
      <c r="G99" s="27">
        <f>IF(A99&lt;='Crédito hipotecario'!$D$6,'Crédito hipotecario'!$B$3-Calendario!F99,"")</f>
        <v>152670.68475864994</v>
      </c>
      <c r="H99" s="27">
        <f t="shared" si="1"/>
        <v>912.0335576865941</v>
      </c>
      <c r="I99" s="27">
        <f>IF(A99&lt;='Crédito hipotecario'!$D$6,ABS(PMT('Crédito hipotecario'!$D$4,'Crédito hipotecario'!$D$6,'Crédito hipotecario'!$B$3)),"")</f>
        <v>912.0335576865941</v>
      </c>
    </row>
    <row r="100" spans="1:9" ht="12.75">
      <c r="A100">
        <v>97</v>
      </c>
      <c r="B100" s="25">
        <v>42828</v>
      </c>
      <c r="C100" s="25"/>
      <c r="D100" s="27">
        <f>IF(A100&lt;='Crédito hipotecario'!$D$6,ABS(PPMT('Crédito hipotecario'!$D$4,A100,'Crédito hipotecario'!$D$6,'Crédito hipotecario'!$B$3)),"")</f>
        <v>339.51848984165485</v>
      </c>
      <c r="E100" s="27">
        <f>IF(A100&lt;='Crédito hipotecario'!$D$6,ABS(IPMT('Crédito hipotecario'!$D$4,A100,'Crédito hipotecario'!$D$6,'Crédito hipotecario'!$B$3)),"")</f>
        <v>572.5150678449393</v>
      </c>
      <c r="F100" s="27">
        <f>IF(A100&lt;='Crédito hipotecario'!$D$6,SUM(Calendario!F99,Calendario!D100),"")</f>
        <v>27668.83373119171</v>
      </c>
      <c r="G100" s="27">
        <f>IF(A100&lt;='Crédito hipotecario'!$D$6,'Crédito hipotecario'!$B$3-Calendario!F100,"")</f>
        <v>152331.1662688083</v>
      </c>
      <c r="H100" s="27">
        <f t="shared" si="1"/>
        <v>912.0335576865941</v>
      </c>
      <c r="I100" s="27">
        <f>IF(A100&lt;='Crédito hipotecario'!$D$6,ABS(PMT('Crédito hipotecario'!$D$4,'Crédito hipotecario'!$D$6,'Crédito hipotecario'!$B$3)),"")</f>
        <v>912.0335576865941</v>
      </c>
    </row>
    <row r="101" spans="1:9" ht="12.75">
      <c r="A101">
        <v>98</v>
      </c>
      <c r="B101" s="25">
        <v>42858</v>
      </c>
      <c r="C101" s="25"/>
      <c r="D101" s="27">
        <f>IF(A101&lt;='Crédito hipotecario'!$D$6,ABS(PPMT('Crédito hipotecario'!$D$4,A101,'Crédito hipotecario'!$D$6,'Crédito hipotecario'!$B$3)),"")</f>
        <v>340.7916841785608</v>
      </c>
      <c r="E101" s="27">
        <f>IF(A101&lt;='Crédito hipotecario'!$D$6,ABS(IPMT('Crédito hipotecario'!$D$4,A101,'Crédito hipotecario'!$D$6,'Crédito hipotecario'!$B$3)),"")</f>
        <v>571.2418735080333</v>
      </c>
      <c r="F101" s="27">
        <f>IF(A101&lt;='Crédito hipotecario'!$D$6,SUM(Calendario!F100,Calendario!D101),"")</f>
        <v>28009.62541537027</v>
      </c>
      <c r="G101" s="27">
        <f>IF(A101&lt;='Crédito hipotecario'!$D$6,'Crédito hipotecario'!$B$3-Calendario!F101,"")</f>
        <v>151990.37458462972</v>
      </c>
      <c r="H101" s="27">
        <f t="shared" si="1"/>
        <v>912.0335576865941</v>
      </c>
      <c r="I101" s="27">
        <f>IF(A101&lt;='Crédito hipotecario'!$D$6,ABS(PMT('Crédito hipotecario'!$D$4,'Crédito hipotecario'!$D$6,'Crédito hipotecario'!$B$3)),"")</f>
        <v>912.0335576865941</v>
      </c>
    </row>
    <row r="102" spans="1:9" ht="12.75">
      <c r="A102">
        <v>99</v>
      </c>
      <c r="B102" s="25">
        <v>42889</v>
      </c>
      <c r="C102" s="25"/>
      <c r="D102" s="27">
        <f>IF(A102&lt;='Crédito hipotecario'!$D$6,ABS(PPMT('Crédito hipotecario'!$D$4,A102,'Crédito hipotecario'!$D$6,'Crédito hipotecario'!$B$3)),"")</f>
        <v>342.0696529942305</v>
      </c>
      <c r="E102" s="27">
        <f>IF(A102&lt;='Crédito hipotecario'!$D$6,ABS(IPMT('Crédito hipotecario'!$D$4,A102,'Crédito hipotecario'!$D$6,'Crédito hipotecario'!$B$3)),"")</f>
        <v>569.9639046923636</v>
      </c>
      <c r="F102" s="27">
        <f>IF(A102&lt;='Crédito hipotecario'!$D$6,SUM(Calendario!F101,Calendario!D102),"")</f>
        <v>28351.695068364497</v>
      </c>
      <c r="G102" s="27">
        <f>IF(A102&lt;='Crédito hipotecario'!$D$6,'Crédito hipotecario'!$B$3-Calendario!F102,"")</f>
        <v>151648.3049316355</v>
      </c>
      <c r="H102" s="27">
        <f t="shared" si="1"/>
        <v>912.0335576865941</v>
      </c>
      <c r="I102" s="27">
        <f>IF(A102&lt;='Crédito hipotecario'!$D$6,ABS(PMT('Crédito hipotecario'!$D$4,'Crédito hipotecario'!$D$6,'Crédito hipotecario'!$B$3)),"")</f>
        <v>912.0335576865941</v>
      </c>
    </row>
    <row r="103" spans="1:9" ht="12.75">
      <c r="A103">
        <v>100</v>
      </c>
      <c r="B103" s="25">
        <v>42919</v>
      </c>
      <c r="C103" s="25"/>
      <c r="D103" s="27">
        <f>IF(A103&lt;='Crédito hipotecario'!$D$6,ABS(PPMT('Crédito hipotecario'!$D$4,A103,'Crédito hipotecario'!$D$6,'Crédito hipotecario'!$B$3)),"")</f>
        <v>343.3524141929588</v>
      </c>
      <c r="E103" s="27">
        <f>IF(A103&lt;='Crédito hipotecario'!$D$6,ABS(IPMT('Crédito hipotecario'!$D$4,A103,'Crédito hipotecario'!$D$6,'Crédito hipotecario'!$B$3)),"")</f>
        <v>568.6811434936353</v>
      </c>
      <c r="F103" s="27">
        <f>IF(A103&lt;='Crédito hipotecario'!$D$6,SUM(Calendario!F102,Calendario!D103),"")</f>
        <v>28695.047482557457</v>
      </c>
      <c r="G103" s="27">
        <f>IF(A103&lt;='Crédito hipotecario'!$D$6,'Crédito hipotecario'!$B$3-Calendario!F103,"")</f>
        <v>151304.95251744255</v>
      </c>
      <c r="H103" s="27">
        <f t="shared" si="1"/>
        <v>912.0335576865941</v>
      </c>
      <c r="I103" s="27">
        <f>IF(A103&lt;='Crédito hipotecario'!$D$6,ABS(PMT('Crédito hipotecario'!$D$4,'Crédito hipotecario'!$D$6,'Crédito hipotecario'!$B$3)),"")</f>
        <v>912.0335576865941</v>
      </c>
    </row>
    <row r="104" spans="1:9" ht="12.75">
      <c r="A104">
        <v>101</v>
      </c>
      <c r="B104" s="25">
        <v>42950</v>
      </c>
      <c r="C104" s="25"/>
      <c r="D104" s="27">
        <f>IF(A104&lt;='Crédito hipotecario'!$D$6,ABS(PPMT('Crédito hipotecario'!$D$4,A104,'Crédito hipotecario'!$D$6,'Crédito hipotecario'!$B$3)),"")</f>
        <v>344.63998574618233</v>
      </c>
      <c r="E104" s="27">
        <f>IF(A104&lt;='Crédito hipotecario'!$D$6,ABS(IPMT('Crédito hipotecario'!$D$4,A104,'Crédito hipotecario'!$D$6,'Crédito hipotecario'!$B$3)),"")</f>
        <v>567.3935719404118</v>
      </c>
      <c r="F104" s="27">
        <f>IF(A104&lt;='Crédito hipotecario'!$D$6,SUM(Calendario!F103,Calendario!D104),"")</f>
        <v>29039.68746830364</v>
      </c>
      <c r="G104" s="27">
        <f>IF(A104&lt;='Crédito hipotecario'!$D$6,'Crédito hipotecario'!$B$3-Calendario!F104,"")</f>
        <v>150960.31253169637</v>
      </c>
      <c r="H104" s="27">
        <f t="shared" si="1"/>
        <v>912.0335576865941</v>
      </c>
      <c r="I104" s="27">
        <f>IF(A104&lt;='Crédito hipotecario'!$D$6,ABS(PMT('Crédito hipotecario'!$D$4,'Crédito hipotecario'!$D$6,'Crédito hipotecario'!$B$3)),"")</f>
        <v>912.0335576865941</v>
      </c>
    </row>
    <row r="105" spans="1:9" ht="12.75">
      <c r="A105">
        <v>102</v>
      </c>
      <c r="B105" s="25">
        <v>42981</v>
      </c>
      <c r="C105" s="25"/>
      <c r="D105" s="27">
        <f>IF(A105&lt;='Crédito hipotecario'!$D$6,ABS(PPMT('Crédito hipotecario'!$D$4,A105,'Crédito hipotecario'!$D$6,'Crédito hipotecario'!$B$3)),"")</f>
        <v>345.9323856927306</v>
      </c>
      <c r="E105" s="27">
        <f>IF(A105&lt;='Crédito hipotecario'!$D$6,ABS(IPMT('Crédito hipotecario'!$D$4,A105,'Crédito hipotecario'!$D$6,'Crédito hipotecario'!$B$3)),"")</f>
        <v>566.1011719938635</v>
      </c>
      <c r="F105" s="27">
        <f>IF(A105&lt;='Crédito hipotecario'!$D$6,SUM(Calendario!F104,Calendario!D105),"")</f>
        <v>29385.61985399637</v>
      </c>
      <c r="G105" s="27">
        <f>IF(A105&lt;='Crédito hipotecario'!$D$6,'Crédito hipotecario'!$B$3-Calendario!F105,"")</f>
        <v>150614.38014600362</v>
      </c>
      <c r="H105" s="27">
        <f t="shared" si="1"/>
        <v>912.0335576865941</v>
      </c>
      <c r="I105" s="27">
        <f>IF(A105&lt;='Crédito hipotecario'!$D$6,ABS(PMT('Crédito hipotecario'!$D$4,'Crédito hipotecario'!$D$6,'Crédito hipotecario'!$B$3)),"")</f>
        <v>912.0335576865941</v>
      </c>
    </row>
    <row r="106" spans="1:9" ht="12.75">
      <c r="A106">
        <v>103</v>
      </c>
      <c r="B106" s="25">
        <v>43011</v>
      </c>
      <c r="C106" s="25"/>
      <c r="D106" s="27">
        <f>IF(A106&lt;='Crédito hipotecario'!$D$6,ABS(PPMT('Crédito hipotecario'!$D$4,A106,'Crédito hipotecario'!$D$6,'Crédito hipotecario'!$B$3)),"")</f>
        <v>347.2296321390784</v>
      </c>
      <c r="E106" s="27">
        <f>IF(A106&lt;='Crédito hipotecario'!$D$6,ABS(IPMT('Crédito hipotecario'!$D$4,A106,'Crédito hipotecario'!$D$6,'Crédito hipotecario'!$B$3)),"")</f>
        <v>564.8039255475157</v>
      </c>
      <c r="F106" s="27">
        <f>IF(A106&lt;='Crédito hipotecario'!$D$6,SUM(Calendario!F105,Calendario!D106),"")</f>
        <v>29732.84948613545</v>
      </c>
      <c r="G106" s="27">
        <f>IF(A106&lt;='Crédito hipotecario'!$D$6,'Crédito hipotecario'!$B$3-Calendario!F106,"")</f>
        <v>150267.15051386456</v>
      </c>
      <c r="H106" s="27">
        <f t="shared" si="1"/>
        <v>912.0335576865941</v>
      </c>
      <c r="I106" s="27">
        <f>IF(A106&lt;='Crédito hipotecario'!$D$6,ABS(PMT('Crédito hipotecario'!$D$4,'Crédito hipotecario'!$D$6,'Crédito hipotecario'!$B$3)),"")</f>
        <v>912.0335576865941</v>
      </c>
    </row>
    <row r="107" spans="1:9" ht="12.75">
      <c r="A107">
        <v>104</v>
      </c>
      <c r="B107" s="25">
        <v>43042</v>
      </c>
      <c r="C107" s="25"/>
      <c r="D107" s="27">
        <f>IF(A107&lt;='Crédito hipotecario'!$D$6,ABS(PPMT('Crédito hipotecario'!$D$4,A107,'Crédito hipotecario'!$D$6,'Crédito hipotecario'!$B$3)),"")</f>
        <v>348.5317432595998</v>
      </c>
      <c r="E107" s="27">
        <f>IF(A107&lt;='Crédito hipotecario'!$D$6,ABS(IPMT('Crédito hipotecario'!$D$4,A107,'Crédito hipotecario'!$D$6,'Crédito hipotecario'!$B$3)),"")</f>
        <v>563.5018144269943</v>
      </c>
      <c r="F107" s="27">
        <f>IF(A107&lt;='Crédito hipotecario'!$D$6,SUM(Calendario!F106,Calendario!D107),"")</f>
        <v>30081.381229395047</v>
      </c>
      <c r="G107" s="27">
        <f>IF(A107&lt;='Crédito hipotecario'!$D$6,'Crédito hipotecario'!$B$3-Calendario!F107,"")</f>
        <v>149918.61877060495</v>
      </c>
      <c r="H107" s="27">
        <f t="shared" si="1"/>
        <v>912.0335576865941</v>
      </c>
      <c r="I107" s="27">
        <f>IF(A107&lt;='Crédito hipotecario'!$D$6,ABS(PMT('Crédito hipotecario'!$D$4,'Crédito hipotecario'!$D$6,'Crédito hipotecario'!$B$3)),"")</f>
        <v>912.0335576865941</v>
      </c>
    </row>
    <row r="108" spans="1:9" ht="12.75">
      <c r="A108">
        <v>105</v>
      </c>
      <c r="B108" s="25">
        <v>43072</v>
      </c>
      <c r="C108" s="25"/>
      <c r="D108" s="27">
        <f>IF(A108&lt;='Crédito hipotecario'!$D$6,ABS(PPMT('Crédito hipotecario'!$D$4,A108,'Crédito hipotecario'!$D$6,'Crédito hipotecario'!$B$3)),"")</f>
        <v>349.8387372968232</v>
      </c>
      <c r="E108" s="27">
        <f>IF(A108&lt;='Crédito hipotecario'!$D$6,ABS(IPMT('Crédito hipotecario'!$D$4,A108,'Crédito hipotecario'!$D$6,'Crédito hipotecario'!$B$3)),"")</f>
        <v>562.1948203897709</v>
      </c>
      <c r="F108" s="27">
        <f>IF(A108&lt;='Crédito hipotecario'!$D$6,SUM(Calendario!F107,Calendario!D108),"")</f>
        <v>30431.21996669187</v>
      </c>
      <c r="G108" s="27">
        <f>IF(A108&lt;='Crédito hipotecario'!$D$6,'Crédito hipotecario'!$B$3-Calendario!F108,"")</f>
        <v>149568.78003330814</v>
      </c>
      <c r="H108" s="27">
        <f t="shared" si="1"/>
        <v>912.0335576865941</v>
      </c>
      <c r="I108" s="27">
        <f>IF(A108&lt;='Crédito hipotecario'!$D$6,ABS(PMT('Crédito hipotecario'!$D$4,'Crédito hipotecario'!$D$6,'Crédito hipotecario'!$B$3)),"")</f>
        <v>912.0335576865941</v>
      </c>
    </row>
    <row r="109" spans="1:9" ht="12.75">
      <c r="A109">
        <v>106</v>
      </c>
      <c r="B109" s="25">
        <v>43103</v>
      </c>
      <c r="C109" s="25"/>
      <c r="D109" s="27">
        <f>IF(A109&lt;='Crédito hipotecario'!$D$6,ABS(PPMT('Crédito hipotecario'!$D$4,A109,'Crédito hipotecario'!$D$6,'Crédito hipotecario'!$B$3)),"")</f>
        <v>351.1506325616863</v>
      </c>
      <c r="E109" s="27">
        <f>IF(A109&lt;='Crédito hipotecario'!$D$6,ABS(IPMT('Crédito hipotecario'!$D$4,A109,'Crédito hipotecario'!$D$6,'Crédito hipotecario'!$B$3)),"")</f>
        <v>560.8829251249078</v>
      </c>
      <c r="F109" s="27">
        <f>IF(A109&lt;='Crédito hipotecario'!$D$6,SUM(Calendario!F108,Calendario!D109),"")</f>
        <v>30782.370599253558</v>
      </c>
      <c r="G109" s="27">
        <f>IF(A109&lt;='Crédito hipotecario'!$D$6,'Crédito hipotecario'!$B$3-Calendario!F109,"")</f>
        <v>149217.62940074643</v>
      </c>
      <c r="H109" s="27">
        <f t="shared" si="1"/>
        <v>912.0335576865941</v>
      </c>
      <c r="I109" s="27">
        <f>IF(A109&lt;='Crédito hipotecario'!$D$6,ABS(PMT('Crédito hipotecario'!$D$4,'Crédito hipotecario'!$D$6,'Crédito hipotecario'!$B$3)),"")</f>
        <v>912.0335576865941</v>
      </c>
    </row>
    <row r="110" spans="1:9" ht="12.75">
      <c r="A110">
        <v>107</v>
      </c>
      <c r="B110" s="25">
        <v>43134</v>
      </c>
      <c r="C110" s="25"/>
      <c r="D110" s="27">
        <f>IF(A110&lt;='Crédito hipotecario'!$D$6,ABS(PPMT('Crédito hipotecario'!$D$4,A110,'Crédito hipotecario'!$D$6,'Crédito hipotecario'!$B$3)),"")</f>
        <v>352.4674474337926</v>
      </c>
      <c r="E110" s="27">
        <f>IF(A110&lt;='Crédito hipotecario'!$D$6,ABS(IPMT('Crédito hipotecario'!$D$4,A110,'Crédito hipotecario'!$D$6,'Crédito hipotecario'!$B$3)),"")</f>
        <v>559.5661102528015</v>
      </c>
      <c r="F110" s="27">
        <f>IF(A110&lt;='Crédito hipotecario'!$D$6,SUM(Calendario!F109,Calendario!D110),"")</f>
        <v>31134.83804668735</v>
      </c>
      <c r="G110" s="27">
        <f>IF(A110&lt;='Crédito hipotecario'!$D$6,'Crédito hipotecario'!$B$3-Calendario!F110,"")</f>
        <v>148865.16195331264</v>
      </c>
      <c r="H110" s="27">
        <f t="shared" si="1"/>
        <v>912.0335576865941</v>
      </c>
      <c r="I110" s="27">
        <f>IF(A110&lt;='Crédito hipotecario'!$D$6,ABS(PMT('Crédito hipotecario'!$D$4,'Crédito hipotecario'!$D$6,'Crédito hipotecario'!$B$3)),"")</f>
        <v>912.0335576865941</v>
      </c>
    </row>
    <row r="111" spans="1:9" ht="12.75">
      <c r="A111">
        <v>108</v>
      </c>
      <c r="B111" s="25">
        <v>43162</v>
      </c>
      <c r="C111" s="25"/>
      <c r="D111" s="27">
        <f>IF(A111&lt;='Crédito hipotecario'!$D$6,ABS(PPMT('Crédito hipotecario'!$D$4,A111,'Crédito hipotecario'!$D$6,'Crédito hipotecario'!$B$3)),"")</f>
        <v>353.78920036166926</v>
      </c>
      <c r="E111" s="27">
        <f>IF(A111&lt;='Crédito hipotecario'!$D$6,ABS(IPMT('Crédito hipotecario'!$D$4,A111,'Crédito hipotecario'!$D$6,'Crédito hipotecario'!$B$3)),"")</f>
        <v>558.2443573249249</v>
      </c>
      <c r="F111" s="27">
        <f>IF(A111&lt;='Crédito hipotecario'!$D$6,SUM(Calendario!F110,Calendario!D111),"")</f>
        <v>31488.62724704902</v>
      </c>
      <c r="G111" s="27">
        <f>IF(A111&lt;='Crédito hipotecario'!$D$6,'Crédito hipotecario'!$B$3-Calendario!F111,"")</f>
        <v>148511.372752951</v>
      </c>
      <c r="H111" s="27">
        <f t="shared" si="1"/>
        <v>912.0335576865941</v>
      </c>
      <c r="I111" s="27">
        <f>IF(A111&lt;='Crédito hipotecario'!$D$6,ABS(PMT('Crédito hipotecario'!$D$4,'Crédito hipotecario'!$D$6,'Crédito hipotecario'!$B$3)),"")</f>
        <v>912.0335576865941</v>
      </c>
    </row>
    <row r="112" spans="1:9" ht="12.75">
      <c r="A112">
        <v>109</v>
      </c>
      <c r="B112" s="25">
        <v>43193</v>
      </c>
      <c r="C112" s="25"/>
      <c r="D112" s="27">
        <f>IF(A112&lt;='Crédito hipotecario'!$D$6,ABS(PPMT('Crédito hipotecario'!$D$4,A112,'Crédito hipotecario'!$D$6,'Crédito hipotecario'!$B$3)),"")</f>
        <v>355.11590986302565</v>
      </c>
      <c r="E112" s="27">
        <f>IF(A112&lt;='Crédito hipotecario'!$D$6,ABS(IPMT('Crédito hipotecario'!$D$4,A112,'Crédito hipotecario'!$D$6,'Crédito hipotecario'!$B$3)),"")</f>
        <v>556.9176478235685</v>
      </c>
      <c r="F112" s="27">
        <f>IF(A112&lt;='Crédito hipotecario'!$D$6,SUM(Calendario!F111,Calendario!D112),"")</f>
        <v>31843.743156912045</v>
      </c>
      <c r="G112" s="27">
        <f>IF(A112&lt;='Crédito hipotecario'!$D$6,'Crédito hipotecario'!$B$3-Calendario!F112,"")</f>
        <v>148156.25684308796</v>
      </c>
      <c r="H112" s="27">
        <f t="shared" si="1"/>
        <v>912.0335576865941</v>
      </c>
      <c r="I112" s="27">
        <f>IF(A112&lt;='Crédito hipotecario'!$D$6,ABS(PMT('Crédito hipotecario'!$D$4,'Crédito hipotecario'!$D$6,'Crédito hipotecario'!$B$3)),"")</f>
        <v>912.0335576865941</v>
      </c>
    </row>
    <row r="113" spans="1:9" ht="12.75">
      <c r="A113">
        <v>110</v>
      </c>
      <c r="B113" s="25">
        <v>43223</v>
      </c>
      <c r="C113" s="25"/>
      <c r="D113" s="27">
        <f>IF(A113&lt;='Crédito hipotecario'!$D$6,ABS(PPMT('Crédito hipotecario'!$D$4,A113,'Crédito hipotecario'!$D$6,'Crédito hipotecario'!$B$3)),"")</f>
        <v>356.44759452501194</v>
      </c>
      <c r="E113" s="27">
        <f>IF(A113&lt;='Crédito hipotecario'!$D$6,ABS(IPMT('Crédito hipotecario'!$D$4,A113,'Crédito hipotecario'!$D$6,'Crédito hipotecario'!$B$3)),"")</f>
        <v>555.5859631615822</v>
      </c>
      <c r="F113" s="27">
        <f>IF(A113&lt;='Crédito hipotecario'!$D$6,SUM(Calendario!F112,Calendario!D113),"")</f>
        <v>32200.190751437058</v>
      </c>
      <c r="G113" s="27">
        <f>IF(A113&lt;='Crédito hipotecario'!$D$6,'Crédito hipotecario'!$B$3-Calendario!F113,"")</f>
        <v>147799.80924856293</v>
      </c>
      <c r="H113" s="27">
        <f t="shared" si="1"/>
        <v>912.0335576865941</v>
      </c>
      <c r="I113" s="27">
        <f>IF(A113&lt;='Crédito hipotecario'!$D$6,ABS(PMT('Crédito hipotecario'!$D$4,'Crédito hipotecario'!$D$6,'Crédito hipotecario'!$B$3)),"")</f>
        <v>912.0335576865941</v>
      </c>
    </row>
    <row r="114" spans="1:9" ht="12.75">
      <c r="A114">
        <v>111</v>
      </c>
      <c r="B114" s="25">
        <v>43254</v>
      </c>
      <c r="C114" s="25"/>
      <c r="D114" s="27">
        <f>IF(A114&lt;='Crédito hipotecario'!$D$6,ABS(PPMT('Crédito hipotecario'!$D$4,A114,'Crédito hipotecario'!$D$6,'Crédito hipotecario'!$B$3)),"")</f>
        <v>357.7842730044806</v>
      </c>
      <c r="E114" s="27">
        <f>IF(A114&lt;='Crédito hipotecario'!$D$6,ABS(IPMT('Crédito hipotecario'!$D$4,A114,'Crédito hipotecario'!$D$6,'Crédito hipotecario'!$B$3)),"")</f>
        <v>554.2492846821135</v>
      </c>
      <c r="F114" s="27">
        <f>IF(A114&lt;='Crédito hipotecario'!$D$6,SUM(Calendario!F113,Calendario!D114),"")</f>
        <v>32557.975024441537</v>
      </c>
      <c r="G114" s="27">
        <f>IF(A114&lt;='Crédito hipotecario'!$D$6,'Crédito hipotecario'!$B$3-Calendario!F114,"")</f>
        <v>147442.02497555845</v>
      </c>
      <c r="H114" s="27">
        <f t="shared" si="1"/>
        <v>912.0335576865941</v>
      </c>
      <c r="I114" s="27">
        <f>IF(A114&lt;='Crédito hipotecario'!$D$6,ABS(PMT('Crédito hipotecario'!$D$4,'Crédito hipotecario'!$D$6,'Crédito hipotecario'!$B$3)),"")</f>
        <v>912.0335576865941</v>
      </c>
    </row>
    <row r="115" spans="1:9" ht="12.75">
      <c r="A115">
        <v>112</v>
      </c>
      <c r="B115" s="25">
        <v>43284</v>
      </c>
      <c r="C115" s="25"/>
      <c r="D115" s="27">
        <f>IF(A115&lt;='Crédito hipotecario'!$D$6,ABS(PPMT('Crédito hipotecario'!$D$4,A115,'Crédito hipotecario'!$D$6,'Crédito hipotecario'!$B$3)),"")</f>
        <v>359.1259640282474</v>
      </c>
      <c r="E115" s="27">
        <f>IF(A115&lt;='Crédito hipotecario'!$D$6,ABS(IPMT('Crédito hipotecario'!$D$4,A115,'Crédito hipotecario'!$D$6,'Crédito hipotecario'!$B$3)),"")</f>
        <v>552.9075936583467</v>
      </c>
      <c r="F115" s="27">
        <f>IF(A115&lt;='Crédito hipotecario'!$D$6,SUM(Calendario!F114,Calendario!D115),"")</f>
        <v>32917.100988469785</v>
      </c>
      <c r="G115" s="27">
        <f>IF(A115&lt;='Crédito hipotecario'!$D$6,'Crédito hipotecario'!$B$3-Calendario!F115,"")</f>
        <v>147082.89901153021</v>
      </c>
      <c r="H115" s="27">
        <f t="shared" si="1"/>
        <v>912.0335576865941</v>
      </c>
      <c r="I115" s="27">
        <f>IF(A115&lt;='Crédito hipotecario'!$D$6,ABS(PMT('Crédito hipotecario'!$D$4,'Crédito hipotecario'!$D$6,'Crédito hipotecario'!$B$3)),"")</f>
        <v>912.0335576865941</v>
      </c>
    </row>
    <row r="116" spans="1:9" ht="12.75">
      <c r="A116">
        <v>113</v>
      </c>
      <c r="B116" s="25">
        <v>43315</v>
      </c>
      <c r="C116" s="25"/>
      <c r="D116" s="27">
        <f>IF(A116&lt;='Crédito hipotecario'!$D$6,ABS(PPMT('Crédito hipotecario'!$D$4,A116,'Crédito hipotecario'!$D$6,'Crédito hipotecario'!$B$3)),"")</f>
        <v>360.47268639335323</v>
      </c>
      <c r="E116" s="27">
        <f>IF(A116&lt;='Crédito hipotecario'!$D$6,ABS(IPMT('Crédito hipotecario'!$D$4,A116,'Crédito hipotecario'!$D$6,'Crédito hipotecario'!$B$3)),"")</f>
        <v>551.5608712932409</v>
      </c>
      <c r="F116" s="27">
        <f>IF(A116&lt;='Crédito hipotecario'!$D$6,SUM(Calendario!F115,Calendario!D116),"")</f>
        <v>33277.57367486314</v>
      </c>
      <c r="G116" s="27">
        <f>IF(A116&lt;='Crédito hipotecario'!$D$6,'Crédito hipotecario'!$B$3-Calendario!F116,"")</f>
        <v>146722.42632513685</v>
      </c>
      <c r="H116" s="27">
        <f t="shared" si="1"/>
        <v>912.0335576865941</v>
      </c>
      <c r="I116" s="27">
        <f>IF(A116&lt;='Crédito hipotecario'!$D$6,ABS(PMT('Crédito hipotecario'!$D$4,'Crédito hipotecario'!$D$6,'Crédito hipotecario'!$B$3)),"")</f>
        <v>912.0335576865941</v>
      </c>
    </row>
    <row r="117" spans="1:9" ht="12.75">
      <c r="A117">
        <v>114</v>
      </c>
      <c r="B117" s="25">
        <v>43346</v>
      </c>
      <c r="C117" s="25"/>
      <c r="D117" s="27">
        <f>IF(A117&lt;='Crédito hipotecario'!$D$6,ABS(PPMT('Crédito hipotecario'!$D$4,A117,'Crédito hipotecario'!$D$6,'Crédito hipotecario'!$B$3)),"")</f>
        <v>361.82445896732827</v>
      </c>
      <c r="E117" s="27">
        <f>IF(A117&lt;='Crédito hipotecario'!$D$6,ABS(IPMT('Crédito hipotecario'!$D$4,A117,'Crédito hipotecario'!$D$6,'Crédito hipotecario'!$B$3)),"")</f>
        <v>550.2090987192659</v>
      </c>
      <c r="F117" s="27">
        <f>IF(A117&lt;='Crédito hipotecario'!$D$6,SUM(Calendario!F116,Calendario!D117),"")</f>
        <v>33639.398133830466</v>
      </c>
      <c r="G117" s="27">
        <f>IF(A117&lt;='Crédito hipotecario'!$D$6,'Crédito hipotecario'!$B$3-Calendario!F117,"")</f>
        <v>146360.60186616954</v>
      </c>
      <c r="H117" s="27">
        <f t="shared" si="1"/>
        <v>912.0335576865941</v>
      </c>
      <c r="I117" s="27">
        <f>IF(A117&lt;='Crédito hipotecario'!$D$6,ABS(PMT('Crédito hipotecario'!$D$4,'Crédito hipotecario'!$D$6,'Crédito hipotecario'!$B$3)),"")</f>
        <v>912.0335576865941</v>
      </c>
    </row>
    <row r="118" spans="1:9" ht="12.75">
      <c r="A118">
        <v>115</v>
      </c>
      <c r="B118" s="25">
        <v>43376</v>
      </c>
      <c r="C118" s="25"/>
      <c r="D118" s="27">
        <f>IF(A118&lt;='Crédito hipotecario'!$D$6,ABS(PPMT('Crédito hipotecario'!$D$4,A118,'Crédito hipotecario'!$D$6,'Crédito hipotecario'!$B$3)),"")</f>
        <v>363.18130068845574</v>
      </c>
      <c r="E118" s="27">
        <f>IF(A118&lt;='Crédito hipotecario'!$D$6,ABS(IPMT('Crédito hipotecario'!$D$4,A118,'Crédito hipotecario'!$D$6,'Crédito hipotecario'!$B$3)),"")</f>
        <v>548.8522569981384</v>
      </c>
      <c r="F118" s="27">
        <f>IF(A118&lt;='Crédito hipotecario'!$D$6,SUM(Calendario!F117,Calendario!D118),"")</f>
        <v>34002.57943451892</v>
      </c>
      <c r="G118" s="27">
        <f>IF(A118&lt;='Crédito hipotecario'!$D$6,'Crédito hipotecario'!$B$3-Calendario!F118,"")</f>
        <v>145997.42056548106</v>
      </c>
      <c r="H118" s="27">
        <f t="shared" si="1"/>
        <v>912.0335576865941</v>
      </c>
      <c r="I118" s="27">
        <f>IF(A118&lt;='Crédito hipotecario'!$D$6,ABS(PMT('Crédito hipotecario'!$D$4,'Crédito hipotecario'!$D$6,'Crédito hipotecario'!$B$3)),"")</f>
        <v>912.0335576865941</v>
      </c>
    </row>
    <row r="119" spans="1:9" ht="12.75">
      <c r="A119">
        <v>116</v>
      </c>
      <c r="B119" s="25">
        <v>43407</v>
      </c>
      <c r="C119" s="25"/>
      <c r="D119" s="27">
        <f>IF(A119&lt;='Crédito hipotecario'!$D$6,ABS(PPMT('Crédito hipotecario'!$D$4,A119,'Crédito hipotecario'!$D$6,'Crédito hipotecario'!$B$3)),"")</f>
        <v>364.54323056603755</v>
      </c>
      <c r="E119" s="27">
        <f>IF(A119&lt;='Crédito hipotecario'!$D$6,ABS(IPMT('Crédito hipotecario'!$D$4,A119,'Crédito hipotecario'!$D$6,'Crédito hipotecario'!$B$3)),"")</f>
        <v>547.4903271205566</v>
      </c>
      <c r="F119" s="27">
        <f>IF(A119&lt;='Crédito hipotecario'!$D$6,SUM(Calendario!F118,Calendario!D119),"")</f>
        <v>34367.12266508496</v>
      </c>
      <c r="G119" s="27">
        <f>IF(A119&lt;='Crédito hipotecario'!$D$6,'Crédito hipotecario'!$B$3-Calendario!F119,"")</f>
        <v>145632.87733491504</v>
      </c>
      <c r="H119" s="27">
        <f t="shared" si="1"/>
        <v>912.0335576865941</v>
      </c>
      <c r="I119" s="27">
        <f>IF(A119&lt;='Crédito hipotecario'!$D$6,ABS(PMT('Crédito hipotecario'!$D$4,'Crédito hipotecario'!$D$6,'Crédito hipotecario'!$B$3)),"")</f>
        <v>912.0335576865941</v>
      </c>
    </row>
    <row r="120" spans="1:9" ht="12.75">
      <c r="A120">
        <v>117</v>
      </c>
      <c r="B120" s="25">
        <v>43437</v>
      </c>
      <c r="C120" s="25"/>
      <c r="D120" s="27">
        <f>IF(A120&lt;='Crédito hipotecario'!$D$6,ABS(PPMT('Crédito hipotecario'!$D$4,A120,'Crédito hipotecario'!$D$6,'Crédito hipotecario'!$B$3)),"")</f>
        <v>365.91026768066</v>
      </c>
      <c r="E120" s="27">
        <f>IF(A120&lt;='Crédito hipotecario'!$D$6,ABS(IPMT('Crédito hipotecario'!$D$4,A120,'Crédito hipotecario'!$D$6,'Crédito hipotecario'!$B$3)),"")</f>
        <v>546.1232900059341</v>
      </c>
      <c r="F120" s="27">
        <f>IF(A120&lt;='Crédito hipotecario'!$D$6,SUM(Calendario!F119,Calendario!D120),"")</f>
        <v>34733.032932765615</v>
      </c>
      <c r="G120" s="27">
        <f>IF(A120&lt;='Crédito hipotecario'!$D$6,'Crédito hipotecario'!$B$3-Calendario!F120,"")</f>
        <v>145266.9670672344</v>
      </c>
      <c r="H120" s="27">
        <f t="shared" si="1"/>
        <v>912.0335576865941</v>
      </c>
      <c r="I120" s="27">
        <f>IF(A120&lt;='Crédito hipotecario'!$D$6,ABS(PMT('Crédito hipotecario'!$D$4,'Crédito hipotecario'!$D$6,'Crédito hipotecario'!$B$3)),"")</f>
        <v>912.0335576865941</v>
      </c>
    </row>
    <row r="121" spans="1:9" ht="12.75">
      <c r="A121">
        <v>118</v>
      </c>
      <c r="B121" s="25">
        <v>43468</v>
      </c>
      <c r="C121" s="25"/>
      <c r="D121" s="27">
        <f>IF(A121&lt;='Crédito hipotecario'!$D$6,ABS(PPMT('Crédito hipotecario'!$D$4,A121,'Crédito hipotecario'!$D$6,'Crédito hipotecario'!$B$3)),"")</f>
        <v>367.28243118446255</v>
      </c>
      <c r="E121" s="27">
        <f>IF(A121&lt;='Crédito hipotecario'!$D$6,ABS(IPMT('Crédito hipotecario'!$D$4,A121,'Crédito hipotecario'!$D$6,'Crédito hipotecario'!$B$3)),"")</f>
        <v>544.7511265021316</v>
      </c>
      <c r="F121" s="27">
        <f>IF(A121&lt;='Crédito hipotecario'!$D$6,SUM(Calendario!F120,Calendario!D121),"")</f>
        <v>35100.315363950074</v>
      </c>
      <c r="G121" s="27">
        <f>IF(A121&lt;='Crédito hipotecario'!$D$6,'Crédito hipotecario'!$B$3-Calendario!F121,"")</f>
        <v>144899.68463604993</v>
      </c>
      <c r="H121" s="27">
        <f t="shared" si="1"/>
        <v>912.0335576865941</v>
      </c>
      <c r="I121" s="27">
        <f>IF(A121&lt;='Crédito hipotecario'!$D$6,ABS(PMT('Crédito hipotecario'!$D$4,'Crédito hipotecario'!$D$6,'Crédito hipotecario'!$B$3)),"")</f>
        <v>912.0335576865941</v>
      </c>
    </row>
    <row r="122" spans="1:9" ht="12.75">
      <c r="A122">
        <v>119</v>
      </c>
      <c r="B122" s="25">
        <v>43499</v>
      </c>
      <c r="C122" s="25"/>
      <c r="D122" s="27">
        <f>IF(A122&lt;='Crédito hipotecario'!$D$6,ABS(PPMT('Crédito hipotecario'!$D$4,A122,'Crédito hipotecario'!$D$6,'Crédito hipotecario'!$B$3)),"")</f>
        <v>368.6597403014042</v>
      </c>
      <c r="E122" s="27">
        <f>IF(A122&lt;='Crédito hipotecario'!$D$6,ABS(IPMT('Crédito hipotecario'!$D$4,A122,'Crédito hipotecario'!$D$6,'Crédito hipotecario'!$B$3)),"")</f>
        <v>543.3738173851899</v>
      </c>
      <c r="F122" s="27">
        <f>IF(A122&lt;='Crédito hipotecario'!$D$6,SUM(Calendario!F121,Calendario!D122),"")</f>
        <v>35468.975104251476</v>
      </c>
      <c r="G122" s="27">
        <f>IF(A122&lt;='Crédito hipotecario'!$D$6,'Crédito hipotecario'!$B$3-Calendario!F122,"")</f>
        <v>144531.02489574853</v>
      </c>
      <c r="H122" s="27">
        <f t="shared" si="1"/>
        <v>912.0335576865941</v>
      </c>
      <c r="I122" s="27">
        <f>IF(A122&lt;='Crédito hipotecario'!$D$6,ABS(PMT('Crédito hipotecario'!$D$4,'Crédito hipotecario'!$D$6,'Crédito hipotecario'!$B$3)),"")</f>
        <v>912.0335576865941</v>
      </c>
    </row>
    <row r="123" spans="1:9" ht="12.75">
      <c r="A123">
        <v>120</v>
      </c>
      <c r="B123" s="25">
        <v>43527</v>
      </c>
      <c r="C123" s="25"/>
      <c r="D123" s="27">
        <f>IF(A123&lt;='Crédito hipotecario'!$D$6,ABS(PPMT('Crédito hipotecario'!$D$4,A123,'Crédito hipotecario'!$D$6,'Crédito hipotecario'!$B$3)),"")</f>
        <v>370.04221432753457</v>
      </c>
      <c r="E123" s="27">
        <f>IF(A123&lt;='Crédito hipotecario'!$D$6,ABS(IPMT('Crédito hipotecario'!$D$4,A123,'Crédito hipotecario'!$D$6,'Crédito hipotecario'!$B$3)),"")</f>
        <v>541.9913433590596</v>
      </c>
      <c r="F123" s="27">
        <f>IF(A123&lt;='Crédito hipotecario'!$D$6,SUM(Calendario!F122,Calendario!D123),"")</f>
        <v>35839.01731857901</v>
      </c>
      <c r="G123" s="27">
        <f>IF(A123&lt;='Crédito hipotecario'!$D$6,'Crédito hipotecario'!$B$3-Calendario!F123,"")</f>
        <v>144160.98268142098</v>
      </c>
      <c r="H123" s="27">
        <f t="shared" si="1"/>
        <v>912.0335576865941</v>
      </c>
      <c r="I123" s="27">
        <f>IF(A123&lt;='Crédito hipotecario'!$D$6,ABS(PMT('Crédito hipotecario'!$D$4,'Crédito hipotecario'!$D$6,'Crédito hipotecario'!$B$3)),"")</f>
        <v>912.0335576865941</v>
      </c>
    </row>
    <row r="124" spans="1:9" ht="12.75">
      <c r="A124">
        <v>121</v>
      </c>
      <c r="B124" s="25">
        <v>43558</v>
      </c>
      <c r="C124" s="25"/>
      <c r="D124" s="27">
        <f>IF(A124&lt;='Crédito hipotecario'!$D$6,ABS(PPMT('Crédito hipotecario'!$D$4,A124,'Crédito hipotecario'!$D$6,'Crédito hipotecario'!$B$3)),"")</f>
        <v>371.4298726312626</v>
      </c>
      <c r="E124" s="27">
        <f>IF(A124&lt;='Crédito hipotecario'!$D$6,ABS(IPMT('Crédito hipotecario'!$D$4,A124,'Crédito hipotecario'!$D$6,'Crédito hipotecario'!$B$3)),"")</f>
        <v>540.6036850553315</v>
      </c>
      <c r="F124" s="27">
        <f>IF(A124&lt;='Crédito hipotecario'!$D$6,SUM(Calendario!F123,Calendario!D124),"")</f>
        <v>36210.447191210274</v>
      </c>
      <c r="G124" s="27">
        <f>IF(A124&lt;='Crédito hipotecario'!$D$6,'Crédito hipotecario'!$B$3-Calendario!F124,"")</f>
        <v>143789.5528087897</v>
      </c>
      <c r="H124" s="27">
        <f t="shared" si="1"/>
        <v>912.0335576865941</v>
      </c>
      <c r="I124" s="27">
        <f>IF(A124&lt;='Crédito hipotecario'!$D$6,ABS(PMT('Crédito hipotecario'!$D$4,'Crédito hipotecario'!$D$6,'Crédito hipotecario'!$B$3)),"")</f>
        <v>912.0335576865941</v>
      </c>
    </row>
    <row r="125" spans="1:9" ht="12.75">
      <c r="A125">
        <v>122</v>
      </c>
      <c r="B125" s="25">
        <v>43588</v>
      </c>
      <c r="C125" s="25"/>
      <c r="D125" s="27">
        <f>IF(A125&lt;='Crédito hipotecario'!$D$6,ABS(PPMT('Crédito hipotecario'!$D$4,A125,'Crédito hipotecario'!$D$6,'Crédito hipotecario'!$B$3)),"")</f>
        <v>372.8227346536298</v>
      </c>
      <c r="E125" s="27">
        <f>IF(A125&lt;='Crédito hipotecario'!$D$6,ABS(IPMT('Crédito hipotecario'!$D$4,A125,'Crédito hipotecario'!$D$6,'Crédito hipotecario'!$B$3)),"")</f>
        <v>539.2108230329643</v>
      </c>
      <c r="F125" s="27">
        <f>IF(A125&lt;='Crédito hipotecario'!$D$6,SUM(Calendario!F124,Calendario!D125),"")</f>
        <v>36583.269925863904</v>
      </c>
      <c r="G125" s="27">
        <f>IF(A125&lt;='Crédito hipotecario'!$D$6,'Crédito hipotecario'!$B$3-Calendario!F125,"")</f>
        <v>143416.7300741361</v>
      </c>
      <c r="H125" s="27">
        <f t="shared" si="1"/>
        <v>912.0335576865941</v>
      </c>
      <c r="I125" s="27">
        <f>IF(A125&lt;='Crédito hipotecario'!$D$6,ABS(PMT('Crédito hipotecario'!$D$4,'Crédito hipotecario'!$D$6,'Crédito hipotecario'!$B$3)),"")</f>
        <v>912.0335576865941</v>
      </c>
    </row>
    <row r="126" spans="1:9" ht="12.75">
      <c r="A126">
        <v>123</v>
      </c>
      <c r="B126" s="25">
        <v>43619</v>
      </c>
      <c r="C126" s="25"/>
      <c r="D126" s="27">
        <f>IF(A126&lt;='Crédito hipotecario'!$D$6,ABS(PPMT('Crédito hipotecario'!$D$4,A126,'Crédito hipotecario'!$D$6,'Crédito hipotecario'!$B$3)),"")</f>
        <v>374.2208199085811</v>
      </c>
      <c r="E126" s="27">
        <f>IF(A126&lt;='Crédito hipotecario'!$D$6,ABS(IPMT('Crédito hipotecario'!$D$4,A126,'Crédito hipotecario'!$D$6,'Crédito hipotecario'!$B$3)),"")</f>
        <v>537.812737778013</v>
      </c>
      <c r="F126" s="27">
        <f>IF(A126&lt;='Crédito hipotecario'!$D$6,SUM(Calendario!F125,Calendario!D126),"")</f>
        <v>36957.490745772484</v>
      </c>
      <c r="G126" s="27">
        <f>IF(A126&lt;='Crédito hipotecario'!$D$6,'Crédito hipotecario'!$B$3-Calendario!F126,"")</f>
        <v>143042.5092542275</v>
      </c>
      <c r="H126" s="27">
        <f t="shared" si="1"/>
        <v>912.0335576865941</v>
      </c>
      <c r="I126" s="27">
        <f>IF(A126&lt;='Crédito hipotecario'!$D$6,ABS(PMT('Crédito hipotecario'!$D$4,'Crédito hipotecario'!$D$6,'Crédito hipotecario'!$B$3)),"")</f>
        <v>912.0335576865941</v>
      </c>
    </row>
    <row r="127" spans="1:9" ht="12.75">
      <c r="A127">
        <v>124</v>
      </c>
      <c r="B127" s="25">
        <v>43649</v>
      </c>
      <c r="C127" s="25"/>
      <c r="D127" s="27">
        <f>IF(A127&lt;='Crédito hipotecario'!$D$6,ABS(PPMT('Crédito hipotecario'!$D$4,A127,'Crédito hipotecario'!$D$6,'Crédito hipotecario'!$B$3)),"")</f>
        <v>375.6241479832381</v>
      </c>
      <c r="E127" s="27">
        <f>IF(A127&lt;='Crédito hipotecario'!$D$6,ABS(IPMT('Crédito hipotecario'!$D$4,A127,'Crédito hipotecario'!$D$6,'Crédito hipotecario'!$B$3)),"")</f>
        <v>536.409409703356</v>
      </c>
      <c r="F127" s="27">
        <f>IF(A127&lt;='Crédito hipotecario'!$D$6,SUM(Calendario!F126,Calendario!D127),"")</f>
        <v>37333.11489375572</v>
      </c>
      <c r="G127" s="27">
        <f>IF(A127&lt;='Crédito hipotecario'!$D$6,'Crédito hipotecario'!$B$3-Calendario!F127,"")</f>
        <v>142666.88510624427</v>
      </c>
      <c r="H127" s="27">
        <f t="shared" si="1"/>
        <v>912.0335576865941</v>
      </c>
      <c r="I127" s="27">
        <f>IF(A127&lt;='Crédito hipotecario'!$D$6,ABS(PMT('Crédito hipotecario'!$D$4,'Crédito hipotecario'!$D$6,'Crédito hipotecario'!$B$3)),"")</f>
        <v>912.0335576865941</v>
      </c>
    </row>
    <row r="128" spans="1:9" ht="12.75">
      <c r="A128">
        <v>125</v>
      </c>
      <c r="B128" s="25">
        <v>43680</v>
      </c>
      <c r="C128" s="25"/>
      <c r="D128" s="27">
        <f>IF(A128&lt;='Crédito hipotecario'!$D$6,ABS(PPMT('Crédito hipotecario'!$D$4,A128,'Crédito hipotecario'!$D$6,'Crédito hipotecario'!$B$3)),"")</f>
        <v>377.0327385381752</v>
      </c>
      <c r="E128" s="27">
        <f>IF(A128&lt;='Crédito hipotecario'!$D$6,ABS(IPMT('Crédito hipotecario'!$D$4,A128,'Crédito hipotecario'!$D$6,'Crédito hipotecario'!$B$3)),"")</f>
        <v>535.0008191484189</v>
      </c>
      <c r="F128" s="27">
        <f>IF(A128&lt;='Crédito hipotecario'!$D$6,SUM(Calendario!F127,Calendario!D128),"")</f>
        <v>37710.1476322939</v>
      </c>
      <c r="G128" s="27">
        <f>IF(A128&lt;='Crédito hipotecario'!$D$6,'Crédito hipotecario'!$B$3-Calendario!F128,"")</f>
        <v>142289.8523677061</v>
      </c>
      <c r="H128" s="27">
        <f t="shared" si="1"/>
        <v>912.0335576865941</v>
      </c>
      <c r="I128" s="27">
        <f>IF(A128&lt;='Crédito hipotecario'!$D$6,ABS(PMT('Crédito hipotecario'!$D$4,'Crédito hipotecario'!$D$6,'Crédito hipotecario'!$B$3)),"")</f>
        <v>912.0335576865941</v>
      </c>
    </row>
    <row r="129" spans="1:9" ht="12.75">
      <c r="A129">
        <v>126</v>
      </c>
      <c r="B129" s="25">
        <v>43711</v>
      </c>
      <c r="C129" s="25"/>
      <c r="D129" s="27">
        <f>IF(A129&lt;='Crédito hipotecario'!$D$6,ABS(PPMT('Crédito hipotecario'!$D$4,A129,'Crédito hipotecario'!$D$6,'Crédito hipotecario'!$B$3)),"")</f>
        <v>378.4466113076935</v>
      </c>
      <c r="E129" s="27">
        <f>IF(A129&lt;='Crédito hipotecario'!$D$6,ABS(IPMT('Crédito hipotecario'!$D$4,A129,'Crédito hipotecario'!$D$6,'Crédito hipotecario'!$B$3)),"")</f>
        <v>533.5869463789006</v>
      </c>
      <c r="F129" s="27">
        <f>IF(A129&lt;='Crédito hipotecario'!$D$6,SUM(Calendario!F128,Calendario!D129),"")</f>
        <v>38088.59424360159</v>
      </c>
      <c r="G129" s="27">
        <f>IF(A129&lt;='Crédito hipotecario'!$D$6,'Crédito hipotecario'!$B$3-Calendario!F129,"")</f>
        <v>141911.4057563984</v>
      </c>
      <c r="H129" s="27">
        <f t="shared" si="1"/>
        <v>912.0335576865941</v>
      </c>
      <c r="I129" s="27">
        <f>IF(A129&lt;='Crédito hipotecario'!$D$6,ABS(PMT('Crédito hipotecario'!$D$4,'Crédito hipotecario'!$D$6,'Crédito hipotecario'!$B$3)),"")</f>
        <v>912.0335576865941</v>
      </c>
    </row>
    <row r="130" spans="1:9" ht="12.75">
      <c r="A130">
        <v>127</v>
      </c>
      <c r="B130" s="25">
        <v>43741</v>
      </c>
      <c r="C130" s="25"/>
      <c r="D130" s="27">
        <f>IF(A130&lt;='Crédito hipotecario'!$D$6,ABS(PPMT('Crédito hipotecario'!$D$4,A130,'Crédito hipotecario'!$D$6,'Crédito hipotecario'!$B$3)),"")</f>
        <v>379.86578610009724</v>
      </c>
      <c r="E130" s="27">
        <f>IF(A130&lt;='Crédito hipotecario'!$D$6,ABS(IPMT('Crédito hipotecario'!$D$4,A130,'Crédito hipotecario'!$D$6,'Crédito hipotecario'!$B$3)),"")</f>
        <v>532.1677715864969</v>
      </c>
      <c r="F130" s="27">
        <f>IF(A130&lt;='Crédito hipotecario'!$D$6,SUM(Calendario!F129,Calendario!D130),"")</f>
        <v>38468.46002970169</v>
      </c>
      <c r="G130" s="27">
        <f>IF(A130&lt;='Crédito hipotecario'!$D$6,'Crédito hipotecario'!$B$3-Calendario!F130,"")</f>
        <v>141531.5399702983</v>
      </c>
      <c r="H130" s="27">
        <f t="shared" si="1"/>
        <v>912.0335576865941</v>
      </c>
      <c r="I130" s="27">
        <f>IF(A130&lt;='Crédito hipotecario'!$D$6,ABS(PMT('Crédito hipotecario'!$D$4,'Crédito hipotecario'!$D$6,'Crédito hipotecario'!$B$3)),"")</f>
        <v>912.0335576865941</v>
      </c>
    </row>
    <row r="131" spans="1:9" ht="12.75">
      <c r="A131">
        <v>128</v>
      </c>
      <c r="B131" s="25">
        <v>43772</v>
      </c>
      <c r="C131" s="25"/>
      <c r="D131" s="27">
        <f>IF(A131&lt;='Crédito hipotecario'!$D$6,ABS(PPMT('Crédito hipotecario'!$D$4,A131,'Crédito hipotecario'!$D$6,'Crédito hipotecario'!$B$3)),"")</f>
        <v>381.2902827979726</v>
      </c>
      <c r="E131" s="27">
        <f>IF(A131&lt;='Crédito hipotecario'!$D$6,ABS(IPMT('Crédito hipotecario'!$D$4,A131,'Crédito hipotecario'!$D$6,'Crédito hipotecario'!$B$3)),"")</f>
        <v>530.7432748886215</v>
      </c>
      <c r="F131" s="27">
        <f>IF(A131&lt;='Crédito hipotecario'!$D$6,SUM(Calendario!F130,Calendario!D131),"")</f>
        <v>38849.75031249966</v>
      </c>
      <c r="G131" s="27">
        <f>IF(A131&lt;='Crédito hipotecario'!$D$6,'Crédito hipotecario'!$B$3-Calendario!F131,"")</f>
        <v>141150.24968750036</v>
      </c>
      <c r="H131" s="27">
        <f t="shared" si="1"/>
        <v>912.0335576865941</v>
      </c>
      <c r="I131" s="27">
        <f>IF(A131&lt;='Crédito hipotecario'!$D$6,ABS(PMT('Crédito hipotecario'!$D$4,'Crédito hipotecario'!$D$6,'Crédito hipotecario'!$B$3)),"")</f>
        <v>912.0335576865941</v>
      </c>
    </row>
    <row r="132" spans="1:9" ht="12.75">
      <c r="A132">
        <v>129</v>
      </c>
      <c r="B132" s="25">
        <v>43802</v>
      </c>
      <c r="C132" s="25"/>
      <c r="D132" s="27">
        <f>IF(A132&lt;='Crédito hipotecario'!$D$6,ABS(PPMT('Crédito hipotecario'!$D$4,A132,'Crédito hipotecario'!$D$6,'Crédito hipotecario'!$B$3)),"")</f>
        <v>382.7201213584651</v>
      </c>
      <c r="E132" s="27">
        <f>IF(A132&lt;='Crédito hipotecario'!$D$6,ABS(IPMT('Crédito hipotecario'!$D$4,A132,'Crédito hipotecario'!$D$6,'Crédito hipotecario'!$B$3)),"")</f>
        <v>529.313436328129</v>
      </c>
      <c r="F132" s="27">
        <f>IF(A132&lt;='Crédito hipotecario'!$D$6,SUM(Calendario!F131,Calendario!D132),"")</f>
        <v>39232.47043385812</v>
      </c>
      <c r="G132" s="27">
        <f>IF(A132&lt;='Crédito hipotecario'!$D$6,'Crédito hipotecario'!$B$3-Calendario!F132,"")</f>
        <v>140767.5295661419</v>
      </c>
      <c r="H132" s="27">
        <f t="shared" si="1"/>
        <v>912.0335576865941</v>
      </c>
      <c r="I132" s="27">
        <f>IF(A132&lt;='Crédito hipotecario'!$D$6,ABS(PMT('Crédito hipotecario'!$D$4,'Crédito hipotecario'!$D$6,'Crédito hipotecario'!$B$3)),"")</f>
        <v>912.0335576865941</v>
      </c>
    </row>
    <row r="133" spans="1:9" ht="12.75">
      <c r="A133">
        <v>130</v>
      </c>
      <c r="B133" s="25">
        <v>43833</v>
      </c>
      <c r="C133" s="25"/>
      <c r="D133" s="27">
        <f>IF(A133&lt;='Crédito hipotecario'!$D$6,ABS(PPMT('Crédito hipotecario'!$D$4,A133,'Crédito hipotecario'!$D$6,'Crédito hipotecario'!$B$3)),"")</f>
        <v>384.1553218135592</v>
      </c>
      <c r="E133" s="27">
        <f>IF(A133&lt;='Crédito hipotecario'!$D$6,ABS(IPMT('Crédito hipotecario'!$D$4,A133,'Crédito hipotecario'!$D$6,'Crédito hipotecario'!$B$3)),"")</f>
        <v>527.8782358730349</v>
      </c>
      <c r="F133" s="27">
        <f>IF(A133&lt;='Crédito hipotecario'!$D$6,SUM(Calendario!F132,Calendario!D133),"")</f>
        <v>39616.62575567168</v>
      </c>
      <c r="G133" s="27">
        <f>IF(A133&lt;='Crédito hipotecario'!$D$6,'Crédito hipotecario'!$B$3-Calendario!F133,"")</f>
        <v>140383.37424432833</v>
      </c>
      <c r="H133" s="27">
        <f aca="true" t="shared" si="2" ref="H133:H196">D133+E133</f>
        <v>912.0335576865941</v>
      </c>
      <c r="I133" s="27">
        <f>IF(A133&lt;='Crédito hipotecario'!$D$6,ABS(PMT('Crédito hipotecario'!$D$4,'Crédito hipotecario'!$D$6,'Crédito hipotecario'!$B$3)),"")</f>
        <v>912.0335576865941</v>
      </c>
    </row>
    <row r="134" spans="1:9" ht="12.75">
      <c r="A134">
        <v>131</v>
      </c>
      <c r="B134" s="25">
        <v>43864</v>
      </c>
      <c r="C134" s="25"/>
      <c r="D134" s="27">
        <f>IF(A134&lt;='Crédito hipotecario'!$D$6,ABS(PPMT('Crédito hipotecario'!$D$4,A134,'Crédito hipotecario'!$D$6,'Crédito hipotecario'!$B$3)),"")</f>
        <v>385.59590427035994</v>
      </c>
      <c r="E134" s="27">
        <f>IF(A134&lt;='Crédito hipotecario'!$D$6,ABS(IPMT('Crédito hipotecario'!$D$4,A134,'Crédito hipotecario'!$D$6,'Crédito hipotecario'!$B$3)),"")</f>
        <v>526.4376534162342</v>
      </c>
      <c r="F134" s="27">
        <f>IF(A134&lt;='Crédito hipotecario'!$D$6,SUM(Calendario!F133,Calendario!D134),"")</f>
        <v>40002.22165994204</v>
      </c>
      <c r="G134" s="27">
        <f>IF(A134&lt;='Crédito hipotecario'!$D$6,'Crédito hipotecario'!$B$3-Calendario!F134,"")</f>
        <v>139997.77834005796</v>
      </c>
      <c r="H134" s="27">
        <f t="shared" si="2"/>
        <v>912.0335576865941</v>
      </c>
      <c r="I134" s="27">
        <f>IF(A134&lt;='Crédito hipotecario'!$D$6,ABS(PMT('Crédito hipotecario'!$D$4,'Crédito hipotecario'!$D$6,'Crédito hipotecario'!$B$3)),"")</f>
        <v>912.0335576865941</v>
      </c>
    </row>
    <row r="135" spans="1:9" ht="12.75">
      <c r="A135">
        <v>132</v>
      </c>
      <c r="B135" s="25">
        <v>43893</v>
      </c>
      <c r="C135" s="25"/>
      <c r="D135" s="27">
        <f>IF(A135&lt;='Crédito hipotecario'!$D$6,ABS(PPMT('Crédito hipotecario'!$D$4,A135,'Crédito hipotecario'!$D$6,'Crédito hipotecario'!$B$3)),"")</f>
        <v>387.0418889113736</v>
      </c>
      <c r="E135" s="27">
        <f>IF(A135&lt;='Crédito hipotecario'!$D$6,ABS(IPMT('Crédito hipotecario'!$D$4,A135,'Crédito hipotecario'!$D$6,'Crédito hipotecario'!$B$3)),"")</f>
        <v>524.9916687752205</v>
      </c>
      <c r="F135" s="27">
        <f>IF(A135&lt;='Crédito hipotecario'!$D$6,SUM(Calendario!F134,Calendario!D135),"")</f>
        <v>40389.263548853414</v>
      </c>
      <c r="G135" s="27">
        <f>IF(A135&lt;='Crédito hipotecario'!$D$6,'Crédito hipotecario'!$B$3-Calendario!F135,"")</f>
        <v>139610.7364511466</v>
      </c>
      <c r="H135" s="27">
        <f t="shared" si="2"/>
        <v>912.0335576865941</v>
      </c>
      <c r="I135" s="27">
        <f>IF(A135&lt;='Crédito hipotecario'!$D$6,ABS(PMT('Crédito hipotecario'!$D$4,'Crédito hipotecario'!$D$6,'Crédito hipotecario'!$B$3)),"")</f>
        <v>912.0335576865941</v>
      </c>
    </row>
    <row r="136" spans="1:9" ht="12.75">
      <c r="A136">
        <v>133</v>
      </c>
      <c r="B136" s="25">
        <v>43924</v>
      </c>
      <c r="C136" s="25"/>
      <c r="D136" s="27">
        <f>IF(A136&lt;='Crédito hipotecario'!$D$6,ABS(PPMT('Crédito hipotecario'!$D$4,A136,'Crédito hipotecario'!$D$6,'Crédito hipotecario'!$B$3)),"")</f>
        <v>388.4932959947912</v>
      </c>
      <c r="E136" s="27">
        <f>IF(A136&lt;='Crédito hipotecario'!$D$6,ABS(IPMT('Crédito hipotecario'!$D$4,A136,'Crédito hipotecario'!$D$6,'Crédito hipotecario'!$B$3)),"")</f>
        <v>523.5402616918029</v>
      </c>
      <c r="F136" s="27">
        <f>IF(A136&lt;='Crédito hipotecario'!$D$6,SUM(Calendario!F135,Calendario!D136),"")</f>
        <v>40777.756844848205</v>
      </c>
      <c r="G136" s="27">
        <f>IF(A136&lt;='Crédito hipotecario'!$D$6,'Crédito hipotecario'!$B$3-Calendario!F136,"")</f>
        <v>139222.24315515178</v>
      </c>
      <c r="H136" s="27">
        <f t="shared" si="2"/>
        <v>912.0335576865941</v>
      </c>
      <c r="I136" s="27">
        <f>IF(A136&lt;='Crédito hipotecario'!$D$6,ABS(PMT('Crédito hipotecario'!$D$4,'Crédito hipotecario'!$D$6,'Crédito hipotecario'!$B$3)),"")</f>
        <v>912.0335576865941</v>
      </c>
    </row>
    <row r="137" spans="1:9" ht="12.75">
      <c r="A137">
        <v>134</v>
      </c>
      <c r="B137" s="25">
        <v>43954</v>
      </c>
      <c r="C137" s="25"/>
      <c r="D137" s="27">
        <f>IF(A137&lt;='Crédito hipotecario'!$D$6,ABS(PPMT('Crédito hipotecario'!$D$4,A137,'Crédito hipotecario'!$D$6,'Crédito hipotecario'!$B$3)),"")</f>
        <v>389.9501458547718</v>
      </c>
      <c r="E137" s="27">
        <f>IF(A137&lt;='Crédito hipotecario'!$D$6,ABS(IPMT('Crédito hipotecario'!$D$4,A137,'Crédito hipotecario'!$D$6,'Crédito hipotecario'!$B$3)),"")</f>
        <v>522.0834118318223</v>
      </c>
      <c r="F137" s="27">
        <f>IF(A137&lt;='Crédito hipotecario'!$D$6,SUM(Calendario!F136,Calendario!D137),"")</f>
        <v>41167.70699070298</v>
      </c>
      <c r="G137" s="27">
        <f>IF(A137&lt;='Crédito hipotecario'!$D$6,'Crédito hipotecario'!$B$3-Calendario!F137,"")</f>
        <v>138832.29300929702</v>
      </c>
      <c r="H137" s="27">
        <f t="shared" si="2"/>
        <v>912.0335576865941</v>
      </c>
      <c r="I137" s="27">
        <f>IF(A137&lt;='Crédito hipotecario'!$D$6,ABS(PMT('Crédito hipotecario'!$D$4,'Crédito hipotecario'!$D$6,'Crédito hipotecario'!$B$3)),"")</f>
        <v>912.0335576865941</v>
      </c>
    </row>
    <row r="138" spans="1:9" ht="12.75">
      <c r="A138">
        <v>135</v>
      </c>
      <c r="B138" s="25">
        <v>43985</v>
      </c>
      <c r="C138" s="25"/>
      <c r="D138" s="27">
        <f>IF(A138&lt;='Crédito hipotecario'!$D$6,ABS(PPMT('Crédito hipotecario'!$D$4,A138,'Crédito hipotecario'!$D$6,'Crédito hipotecario'!$B$3)),"")</f>
        <v>391.4124589017273</v>
      </c>
      <c r="E138" s="27">
        <f>IF(A138&lt;='Crédito hipotecario'!$D$6,ABS(IPMT('Crédito hipotecario'!$D$4,A138,'Crédito hipotecario'!$D$6,'Crédito hipotecario'!$B$3)),"")</f>
        <v>520.6210987848668</v>
      </c>
      <c r="F138" s="27">
        <f>IF(A138&lt;='Crédito hipotecario'!$D$6,SUM(Calendario!F137,Calendario!D138),"")</f>
        <v>41559.11944960471</v>
      </c>
      <c r="G138" s="27">
        <f>IF(A138&lt;='Crédito hipotecario'!$D$6,'Crédito hipotecario'!$B$3-Calendario!F138,"")</f>
        <v>138440.8805503953</v>
      </c>
      <c r="H138" s="27">
        <f t="shared" si="2"/>
        <v>912.0335576865941</v>
      </c>
      <c r="I138" s="27">
        <f>IF(A138&lt;='Crédito hipotecario'!$D$6,ABS(PMT('Crédito hipotecario'!$D$4,'Crédito hipotecario'!$D$6,'Crédito hipotecario'!$B$3)),"")</f>
        <v>912.0335576865941</v>
      </c>
    </row>
    <row r="139" spans="1:9" ht="12.75">
      <c r="A139">
        <v>136</v>
      </c>
      <c r="B139" s="25">
        <v>44015</v>
      </c>
      <c r="C139" s="25"/>
      <c r="D139" s="27">
        <f>IF(A139&lt;='Crédito hipotecario'!$D$6,ABS(PPMT('Crédito hipotecario'!$D$4,A139,'Crédito hipotecario'!$D$6,'Crédito hipotecario'!$B$3)),"")</f>
        <v>392.8802556226085</v>
      </c>
      <c r="E139" s="27">
        <f>IF(A139&lt;='Crédito hipotecario'!$D$6,ABS(IPMT('Crédito hipotecario'!$D$4,A139,'Crédito hipotecario'!$D$6,'Crédito hipotecario'!$B$3)),"")</f>
        <v>519.1533020639856</v>
      </c>
      <c r="F139" s="27">
        <f>IF(A139&lt;='Crédito hipotecario'!$D$6,SUM(Calendario!F138,Calendario!D139),"")</f>
        <v>41951.99970522732</v>
      </c>
      <c r="G139" s="27">
        <f>IF(A139&lt;='Crédito hipotecario'!$D$6,'Crédito hipotecario'!$B$3-Calendario!F139,"")</f>
        <v>138048.00029477268</v>
      </c>
      <c r="H139" s="27">
        <f t="shared" si="2"/>
        <v>912.0335576865941</v>
      </c>
      <c r="I139" s="27">
        <f>IF(A139&lt;='Crédito hipotecario'!$D$6,ABS(PMT('Crédito hipotecario'!$D$4,'Crédito hipotecario'!$D$6,'Crédito hipotecario'!$B$3)),"")</f>
        <v>912.0335576865941</v>
      </c>
    </row>
    <row r="140" spans="1:9" ht="12.75">
      <c r="A140">
        <v>137</v>
      </c>
      <c r="B140" s="25">
        <v>44046</v>
      </c>
      <c r="C140" s="25"/>
      <c r="D140" s="27">
        <f>IF(A140&lt;='Crédito hipotecario'!$D$6,ABS(PPMT('Crédito hipotecario'!$D$4,A140,'Crédito hipotecario'!$D$6,'Crédito hipotecario'!$B$3)),"")</f>
        <v>394.3535565811933</v>
      </c>
      <c r="E140" s="27">
        <f>IF(A140&lt;='Crédito hipotecario'!$D$6,ABS(IPMT('Crédito hipotecario'!$D$4,A140,'Crédito hipotecario'!$D$6,'Crédito hipotecario'!$B$3)),"")</f>
        <v>517.6800011054008</v>
      </c>
      <c r="F140" s="27">
        <f>IF(A140&lt;='Crédito hipotecario'!$D$6,SUM(Calendario!F139,Calendario!D140),"")</f>
        <v>42346.35326180851</v>
      </c>
      <c r="G140" s="27">
        <f>IF(A140&lt;='Crédito hipotecario'!$D$6,'Crédito hipotecario'!$B$3-Calendario!F140,"")</f>
        <v>137653.64673819148</v>
      </c>
      <c r="H140" s="27">
        <f t="shared" si="2"/>
        <v>912.0335576865941</v>
      </c>
      <c r="I140" s="27">
        <f>IF(A140&lt;='Crédito hipotecario'!$D$6,ABS(PMT('Crédito hipotecario'!$D$4,'Crédito hipotecario'!$D$6,'Crédito hipotecario'!$B$3)),"")</f>
        <v>912.0335576865941</v>
      </c>
    </row>
    <row r="141" spans="1:9" ht="12.75">
      <c r="A141">
        <v>138</v>
      </c>
      <c r="B141" s="25">
        <v>44077</v>
      </c>
      <c r="C141" s="25"/>
      <c r="D141" s="27">
        <f>IF(A141&lt;='Crédito hipotecario'!$D$6,ABS(PPMT('Crédito hipotecario'!$D$4,A141,'Crédito hipotecario'!$D$6,'Crédito hipotecario'!$B$3)),"")</f>
        <v>395.83238241837296</v>
      </c>
      <c r="E141" s="27">
        <f>IF(A141&lt;='Crédito hipotecario'!$D$6,ABS(IPMT('Crédito hipotecario'!$D$4,A141,'Crédito hipotecario'!$D$6,'Crédito hipotecario'!$B$3)),"")</f>
        <v>516.2011752682212</v>
      </c>
      <c r="F141" s="27">
        <f>IF(A141&lt;='Crédito hipotecario'!$D$6,SUM(Calendario!F140,Calendario!D141),"")</f>
        <v>42742.18564422688</v>
      </c>
      <c r="G141" s="27">
        <f>IF(A141&lt;='Crédito hipotecario'!$D$6,'Crédito hipotecario'!$B$3-Calendario!F141,"")</f>
        <v>137257.81435577312</v>
      </c>
      <c r="H141" s="27">
        <f t="shared" si="2"/>
        <v>912.0335576865941</v>
      </c>
      <c r="I141" s="27">
        <f>IF(A141&lt;='Crédito hipotecario'!$D$6,ABS(PMT('Crédito hipotecario'!$D$4,'Crédito hipotecario'!$D$6,'Crédito hipotecario'!$B$3)),"")</f>
        <v>912.0335576865941</v>
      </c>
    </row>
    <row r="142" spans="1:9" ht="12.75">
      <c r="A142">
        <v>139</v>
      </c>
      <c r="B142" s="25">
        <v>44107</v>
      </c>
      <c r="C142" s="25"/>
      <c r="D142" s="27">
        <f>IF(A142&lt;='Crédito hipotecario'!$D$6,ABS(PPMT('Crédito hipotecario'!$D$4,A142,'Crédito hipotecario'!$D$6,'Crédito hipotecario'!$B$3)),"")</f>
        <v>397.3167538524417</v>
      </c>
      <c r="E142" s="27">
        <f>IF(A142&lt;='Crédito hipotecario'!$D$6,ABS(IPMT('Crédito hipotecario'!$D$4,A142,'Crédito hipotecario'!$D$6,'Crédito hipotecario'!$B$3)),"")</f>
        <v>514.7168038341524</v>
      </c>
      <c r="F142" s="27">
        <f>IF(A142&lt;='Crédito hipotecario'!$D$6,SUM(Calendario!F141,Calendario!D142),"")</f>
        <v>43139.50239807933</v>
      </c>
      <c r="G142" s="27">
        <f>IF(A142&lt;='Crédito hipotecario'!$D$6,'Crédito hipotecario'!$B$3-Calendario!F142,"")</f>
        <v>136860.49760192068</v>
      </c>
      <c r="H142" s="27">
        <f t="shared" si="2"/>
        <v>912.0335576865941</v>
      </c>
      <c r="I142" s="27">
        <f>IF(A142&lt;='Crédito hipotecario'!$D$6,ABS(PMT('Crédito hipotecario'!$D$4,'Crédito hipotecario'!$D$6,'Crédito hipotecario'!$B$3)),"")</f>
        <v>912.0335576865941</v>
      </c>
    </row>
    <row r="143" spans="1:9" ht="12.75">
      <c r="A143">
        <v>140</v>
      </c>
      <c r="B143" s="25">
        <v>44138</v>
      </c>
      <c r="C143" s="25"/>
      <c r="D143" s="27">
        <f>IF(A143&lt;='Crédito hipotecario'!$D$6,ABS(PPMT('Crédito hipotecario'!$D$4,A143,'Crédito hipotecario'!$D$6,'Crédito hipotecario'!$B$3)),"")</f>
        <v>398.8066916793882</v>
      </c>
      <c r="E143" s="27">
        <f>IF(A143&lt;='Crédito hipotecario'!$D$6,ABS(IPMT('Crédito hipotecario'!$D$4,A143,'Crédito hipotecario'!$D$6,'Crédito hipotecario'!$B$3)),"")</f>
        <v>513.2268660072059</v>
      </c>
      <c r="F143" s="27">
        <f>IF(A143&lt;='Crédito hipotecario'!$D$6,SUM(Calendario!F142,Calendario!D143),"")</f>
        <v>43538.30908975872</v>
      </c>
      <c r="G143" s="27">
        <f>IF(A143&lt;='Crédito hipotecario'!$D$6,'Crédito hipotecario'!$B$3-Calendario!F143,"")</f>
        <v>136461.69091024128</v>
      </c>
      <c r="H143" s="27">
        <f t="shared" si="2"/>
        <v>912.0335576865941</v>
      </c>
      <c r="I143" s="27">
        <f>IF(A143&lt;='Crédito hipotecario'!$D$6,ABS(PMT('Crédito hipotecario'!$D$4,'Crédito hipotecario'!$D$6,'Crédito hipotecario'!$B$3)),"")</f>
        <v>912.0335576865941</v>
      </c>
    </row>
    <row r="144" spans="1:9" ht="12.75">
      <c r="A144">
        <v>141</v>
      </c>
      <c r="B144" s="25">
        <v>44168</v>
      </c>
      <c r="C144" s="25"/>
      <c r="D144" s="27">
        <f>IF(A144&lt;='Crédito hipotecario'!$D$6,ABS(PPMT('Crédito hipotecario'!$D$4,A144,'Crédito hipotecario'!$D$6,'Crédito hipotecario'!$B$3)),"")</f>
        <v>400.302216773186</v>
      </c>
      <c r="E144" s="27">
        <f>IF(A144&lt;='Crédito hipotecario'!$D$6,ABS(IPMT('Crédito hipotecario'!$D$4,A144,'Crédito hipotecario'!$D$6,'Crédito hipotecario'!$B$3)),"")</f>
        <v>511.73134091340813</v>
      </c>
      <c r="F144" s="27">
        <f>IF(A144&lt;='Crédito hipotecario'!$D$6,SUM(Calendario!F143,Calendario!D144),"")</f>
        <v>43938.6113065319</v>
      </c>
      <c r="G144" s="27">
        <f>IF(A144&lt;='Crédito hipotecario'!$D$6,'Crédito hipotecario'!$B$3-Calendario!F144,"")</f>
        <v>136061.3886934681</v>
      </c>
      <c r="H144" s="27">
        <f t="shared" si="2"/>
        <v>912.0335576865941</v>
      </c>
      <c r="I144" s="27">
        <f>IF(A144&lt;='Crédito hipotecario'!$D$6,ABS(PMT('Crédito hipotecario'!$D$4,'Crédito hipotecario'!$D$6,'Crédito hipotecario'!$B$3)),"")</f>
        <v>912.0335576865941</v>
      </c>
    </row>
    <row r="145" spans="1:9" ht="12.75">
      <c r="A145">
        <v>142</v>
      </c>
      <c r="B145" s="25">
        <v>44199</v>
      </c>
      <c r="C145" s="25"/>
      <c r="D145" s="27">
        <f>IF(A145&lt;='Crédito hipotecario'!$D$6,ABS(PPMT('Crédito hipotecario'!$D$4,A145,'Crédito hipotecario'!$D$6,'Crédito hipotecario'!$B$3)),"")</f>
        <v>401.8033500860854</v>
      </c>
      <c r="E145" s="27">
        <f>IF(A145&lt;='Crédito hipotecario'!$D$6,ABS(IPMT('Crédito hipotecario'!$D$4,A145,'Crédito hipotecario'!$D$6,'Crédito hipotecario'!$B$3)),"")</f>
        <v>510.2302076005087</v>
      </c>
      <c r="F145" s="27">
        <f>IF(A145&lt;='Crédito hipotecario'!$D$6,SUM(Calendario!F144,Calendario!D145),"")</f>
        <v>44340.414656617984</v>
      </c>
      <c r="G145" s="27">
        <f>IF(A145&lt;='Crédito hipotecario'!$D$6,'Crédito hipotecario'!$B$3-Calendario!F145,"")</f>
        <v>135659.58534338203</v>
      </c>
      <c r="H145" s="27">
        <f t="shared" si="2"/>
        <v>912.0335576865941</v>
      </c>
      <c r="I145" s="27">
        <f>IF(A145&lt;='Crédito hipotecario'!$D$6,ABS(PMT('Crédito hipotecario'!$D$4,'Crédito hipotecario'!$D$6,'Crédito hipotecario'!$B$3)),"")</f>
        <v>912.0335576865941</v>
      </c>
    </row>
    <row r="146" spans="1:9" ht="12.75">
      <c r="A146">
        <v>143</v>
      </c>
      <c r="B146" s="25">
        <v>44230</v>
      </c>
      <c r="C146" s="25"/>
      <c r="D146" s="27">
        <f>IF(A146&lt;='Crédito hipotecario'!$D$6,ABS(PPMT('Crédito hipotecario'!$D$4,A146,'Crédito hipotecario'!$D$6,'Crédito hipotecario'!$B$3)),"")</f>
        <v>403.3101126489083</v>
      </c>
      <c r="E146" s="27">
        <f>IF(A146&lt;='Crédito hipotecario'!$D$6,ABS(IPMT('Crédito hipotecario'!$D$4,A146,'Crédito hipotecario'!$D$6,'Crédito hipotecario'!$B$3)),"")</f>
        <v>508.72344503768585</v>
      </c>
      <c r="F146" s="27">
        <f>IF(A146&lt;='Crédito hipotecario'!$D$6,SUM(Calendario!F145,Calendario!D146),"")</f>
        <v>44743.72476926689</v>
      </c>
      <c r="G146" s="27">
        <f>IF(A146&lt;='Crédito hipotecario'!$D$6,'Crédito hipotecario'!$B$3-Calendario!F146,"")</f>
        <v>135256.2752307331</v>
      </c>
      <c r="H146" s="27">
        <f t="shared" si="2"/>
        <v>912.0335576865941</v>
      </c>
      <c r="I146" s="27">
        <f>IF(A146&lt;='Crédito hipotecario'!$D$6,ABS(PMT('Crédito hipotecario'!$D$4,'Crédito hipotecario'!$D$6,'Crédito hipotecario'!$B$3)),"")</f>
        <v>912.0335576865941</v>
      </c>
    </row>
    <row r="147" spans="1:9" ht="12.75">
      <c r="A147">
        <v>144</v>
      </c>
      <c r="B147" s="25">
        <v>44258</v>
      </c>
      <c r="C147" s="25"/>
      <c r="D147" s="27">
        <f>IF(A147&lt;='Crédito hipotecario'!$D$6,ABS(PPMT('Crédito hipotecario'!$D$4,A147,'Crédito hipotecario'!$D$6,'Crédito hipotecario'!$B$3)),"")</f>
        <v>404.82252557134143</v>
      </c>
      <c r="E147" s="27">
        <f>IF(A147&lt;='Crédito hipotecario'!$D$6,ABS(IPMT('Crédito hipotecario'!$D$4,A147,'Crédito hipotecario'!$D$6,'Crédito hipotecario'!$B$3)),"")</f>
        <v>507.2110321152527</v>
      </c>
      <c r="F147" s="27">
        <f>IF(A147&lt;='Crédito hipotecario'!$D$6,SUM(Calendario!F146,Calendario!D147),"")</f>
        <v>45148.54729483823</v>
      </c>
      <c r="G147" s="27">
        <f>IF(A147&lt;='Crédito hipotecario'!$D$6,'Crédito hipotecario'!$B$3-Calendario!F147,"")</f>
        <v>134851.45270516176</v>
      </c>
      <c r="H147" s="27">
        <f t="shared" si="2"/>
        <v>912.0335576865941</v>
      </c>
      <c r="I147" s="27">
        <f>IF(A147&lt;='Crédito hipotecario'!$D$6,ABS(PMT('Crédito hipotecario'!$D$4,'Crédito hipotecario'!$D$6,'Crédito hipotecario'!$B$3)),"")</f>
        <v>912.0335576865941</v>
      </c>
    </row>
    <row r="148" spans="1:9" ht="12.75">
      <c r="A148">
        <v>145</v>
      </c>
      <c r="B148" s="25">
        <v>44289</v>
      </c>
      <c r="C148" s="25"/>
      <c r="D148" s="27">
        <f>IF(A148&lt;='Crédito hipotecario'!$D$6,ABS(PPMT('Crédito hipotecario'!$D$4,A148,'Crédito hipotecario'!$D$6,'Crédito hipotecario'!$B$3)),"")</f>
        <v>406.34061004223406</v>
      </c>
      <c r="E148" s="27">
        <f>IF(A148&lt;='Crédito hipotecario'!$D$6,ABS(IPMT('Crédito hipotecario'!$D$4,A148,'Crédito hipotecario'!$D$6,'Crédito hipotecario'!$B$3)),"")</f>
        <v>505.69294764436006</v>
      </c>
      <c r="F148" s="27">
        <f>IF(A148&lt;='Crédito hipotecario'!$D$6,SUM(Calendario!F147,Calendario!D148),"")</f>
        <v>45554.88790488047</v>
      </c>
      <c r="G148" s="27">
        <f>IF(A148&lt;='Crédito hipotecario'!$D$6,'Crédito hipotecario'!$B$3-Calendario!F148,"")</f>
        <v>134445.11209511955</v>
      </c>
      <c r="H148" s="27">
        <f t="shared" si="2"/>
        <v>912.0335576865941</v>
      </c>
      <c r="I148" s="27">
        <f>IF(A148&lt;='Crédito hipotecario'!$D$6,ABS(PMT('Crédito hipotecario'!$D$4,'Crédito hipotecario'!$D$6,'Crédito hipotecario'!$B$3)),"")</f>
        <v>912.0335576865941</v>
      </c>
    </row>
    <row r="149" spans="1:9" ht="12.75">
      <c r="A149">
        <v>146</v>
      </c>
      <c r="B149" s="25">
        <v>44319</v>
      </c>
      <c r="C149" s="25"/>
      <c r="D149" s="27">
        <f>IF(A149&lt;='Crédito hipotecario'!$D$6,ABS(PPMT('Crédito hipotecario'!$D$4,A149,'Crédito hipotecario'!$D$6,'Crédito hipotecario'!$B$3)),"")</f>
        <v>407.86438732989245</v>
      </c>
      <c r="E149" s="27">
        <f>IF(A149&lt;='Crédito hipotecario'!$D$6,ABS(IPMT('Crédito hipotecario'!$D$4,A149,'Crédito hipotecario'!$D$6,'Crédito hipotecario'!$B$3)),"")</f>
        <v>504.16917035670167</v>
      </c>
      <c r="F149" s="27">
        <f>IF(A149&lt;='Crédito hipotecario'!$D$6,SUM(Calendario!F148,Calendario!D149),"")</f>
        <v>45962.75229221036</v>
      </c>
      <c r="G149" s="27">
        <f>IF(A149&lt;='Crédito hipotecario'!$D$6,'Crédito hipotecario'!$B$3-Calendario!F149,"")</f>
        <v>134037.24770778965</v>
      </c>
      <c r="H149" s="27">
        <f t="shared" si="2"/>
        <v>912.0335576865941</v>
      </c>
      <c r="I149" s="27">
        <f>IF(A149&lt;='Crédito hipotecario'!$D$6,ABS(PMT('Crédito hipotecario'!$D$4,'Crédito hipotecario'!$D$6,'Crédito hipotecario'!$B$3)),"")</f>
        <v>912.0335576865941</v>
      </c>
    </row>
    <row r="150" spans="1:9" ht="12.75">
      <c r="A150">
        <v>147</v>
      </c>
      <c r="B150" s="25">
        <v>44350</v>
      </c>
      <c r="C150" s="25"/>
      <c r="D150" s="27">
        <f>IF(A150&lt;='Crédito hipotecario'!$D$6,ABS(PPMT('Crédito hipotecario'!$D$4,A150,'Crédito hipotecario'!$D$6,'Crédito hipotecario'!$B$3)),"")</f>
        <v>409.3938787823796</v>
      </c>
      <c r="E150" s="27">
        <f>IF(A150&lt;='Crédito hipotecario'!$D$6,ABS(IPMT('Crédito hipotecario'!$D$4,A150,'Crédito hipotecario'!$D$6,'Crédito hipotecario'!$B$3)),"")</f>
        <v>502.6396789042145</v>
      </c>
      <c r="F150" s="27">
        <f>IF(A150&lt;='Crédito hipotecario'!$D$6,SUM(Calendario!F149,Calendario!D150),"")</f>
        <v>46372.14617099274</v>
      </c>
      <c r="G150" s="27">
        <f>IF(A150&lt;='Crédito hipotecario'!$D$6,'Crédito hipotecario'!$B$3-Calendario!F150,"")</f>
        <v>133627.85382900725</v>
      </c>
      <c r="H150" s="27">
        <f t="shared" si="2"/>
        <v>912.0335576865941</v>
      </c>
      <c r="I150" s="27">
        <f>IF(A150&lt;='Crédito hipotecario'!$D$6,ABS(PMT('Crédito hipotecario'!$D$4,'Crédito hipotecario'!$D$6,'Crédito hipotecario'!$B$3)),"")</f>
        <v>912.0335576865941</v>
      </c>
    </row>
    <row r="151" spans="1:9" ht="12.75">
      <c r="A151">
        <v>148</v>
      </c>
      <c r="B151" s="25">
        <v>44380</v>
      </c>
      <c r="C151" s="25"/>
      <c r="D151" s="27">
        <f>IF(A151&lt;='Crédito hipotecario'!$D$6,ABS(PPMT('Crédito hipotecario'!$D$4,A151,'Crédito hipotecario'!$D$6,'Crédito hipotecario'!$B$3)),"")</f>
        <v>410.92910582781326</v>
      </c>
      <c r="E151" s="27">
        <f>IF(A151&lt;='Crédito hipotecario'!$D$6,ABS(IPMT('Crédito hipotecario'!$D$4,A151,'Crédito hipotecario'!$D$6,'Crédito hipotecario'!$B$3)),"")</f>
        <v>501.10445185878086</v>
      </c>
      <c r="F151" s="27">
        <f>IF(A151&lt;='Crédito hipotecario'!$D$6,SUM(Calendario!F150,Calendario!D151),"")</f>
        <v>46783.07527682055</v>
      </c>
      <c r="G151" s="27">
        <f>IF(A151&lt;='Crédito hipotecario'!$D$6,'Crédito hipotecario'!$B$3-Calendario!F151,"")</f>
        <v>133216.92472317946</v>
      </c>
      <c r="H151" s="27">
        <f t="shared" si="2"/>
        <v>912.0335576865941</v>
      </c>
      <c r="I151" s="27">
        <f>IF(A151&lt;='Crédito hipotecario'!$D$6,ABS(PMT('Crédito hipotecario'!$D$4,'Crédito hipotecario'!$D$6,'Crédito hipotecario'!$B$3)),"")</f>
        <v>912.0335576865941</v>
      </c>
    </row>
    <row r="152" spans="1:9" ht="12.75">
      <c r="A152">
        <v>149</v>
      </c>
      <c r="B152" s="25">
        <v>44411</v>
      </c>
      <c r="C152" s="25"/>
      <c r="D152" s="27">
        <f>IF(A152&lt;='Crédito hipotecario'!$D$6,ABS(PPMT('Crédito hipotecario'!$D$4,A152,'Crédito hipotecario'!$D$6,'Crédito hipotecario'!$B$3)),"")</f>
        <v>412.4700899746676</v>
      </c>
      <c r="E152" s="27">
        <f>IF(A152&lt;='Crédito hipotecario'!$D$6,ABS(IPMT('Crédito hipotecario'!$D$4,A152,'Crédito hipotecario'!$D$6,'Crédito hipotecario'!$B$3)),"")</f>
        <v>499.56346771192653</v>
      </c>
      <c r="F152" s="27">
        <f>IF(A152&lt;='Crédito hipotecario'!$D$6,SUM(Calendario!F151,Calendario!D152),"")</f>
        <v>47195.54536679522</v>
      </c>
      <c r="G152" s="27">
        <f>IF(A152&lt;='Crédito hipotecario'!$D$6,'Crédito hipotecario'!$B$3-Calendario!F152,"")</f>
        <v>132804.4546332048</v>
      </c>
      <c r="H152" s="27">
        <f t="shared" si="2"/>
        <v>912.0335576865941</v>
      </c>
      <c r="I152" s="27">
        <f>IF(A152&lt;='Crédito hipotecario'!$D$6,ABS(PMT('Crédito hipotecario'!$D$4,'Crédito hipotecario'!$D$6,'Crédito hipotecario'!$B$3)),"")</f>
        <v>912.0335576865941</v>
      </c>
    </row>
    <row r="153" spans="1:9" ht="12.75">
      <c r="A153">
        <v>150</v>
      </c>
      <c r="B153" s="25">
        <v>44442</v>
      </c>
      <c r="C153" s="25"/>
      <c r="D153" s="27">
        <f>IF(A153&lt;='Crédito hipotecario'!$D$6,ABS(PPMT('Crédito hipotecario'!$D$4,A153,'Crédito hipotecario'!$D$6,'Crédito hipotecario'!$B$3)),"")</f>
        <v>414.01685281207256</v>
      </c>
      <c r="E153" s="27">
        <f>IF(A153&lt;='Crédito hipotecario'!$D$6,ABS(IPMT('Crédito hipotecario'!$D$4,A153,'Crédito hipotecario'!$D$6,'Crédito hipotecario'!$B$3)),"")</f>
        <v>498.01670487452157</v>
      </c>
      <c r="F153" s="27">
        <f>IF(A153&lt;='Crédito hipotecario'!$D$6,SUM(Calendario!F152,Calendario!D153),"")</f>
        <v>47609.56221960729</v>
      </c>
      <c r="G153" s="27">
        <f>IF(A153&lt;='Crédito hipotecario'!$D$6,'Crédito hipotecario'!$B$3-Calendario!F153,"")</f>
        <v>132390.4377803927</v>
      </c>
      <c r="H153" s="27">
        <f t="shared" si="2"/>
        <v>912.0335576865941</v>
      </c>
      <c r="I153" s="27">
        <f>IF(A153&lt;='Crédito hipotecario'!$D$6,ABS(PMT('Crédito hipotecario'!$D$4,'Crédito hipotecario'!$D$6,'Crédito hipotecario'!$B$3)),"")</f>
        <v>912.0335576865941</v>
      </c>
    </row>
    <row r="154" spans="1:9" ht="12.75">
      <c r="A154">
        <v>151</v>
      </c>
      <c r="B154" s="25">
        <v>44472</v>
      </c>
      <c r="C154" s="25"/>
      <c r="D154" s="27">
        <f>IF(A154&lt;='Crédito hipotecario'!$D$6,ABS(PPMT('Crédito hipotecario'!$D$4,A154,'Crédito hipotecario'!$D$6,'Crédito hipotecario'!$B$3)),"")</f>
        <v>415.5694160101179</v>
      </c>
      <c r="E154" s="27">
        <f>IF(A154&lt;='Crédito hipotecario'!$D$6,ABS(IPMT('Crédito hipotecario'!$D$4,A154,'Crédito hipotecario'!$D$6,'Crédito hipotecario'!$B$3)),"")</f>
        <v>496.46414167647623</v>
      </c>
      <c r="F154" s="27">
        <f>IF(A154&lt;='Crédito hipotecario'!$D$6,SUM(Calendario!F153,Calendario!D154),"")</f>
        <v>48025.13163561741</v>
      </c>
      <c r="G154" s="27">
        <f>IF(A154&lt;='Crédito hipotecario'!$D$6,'Crédito hipotecario'!$B$3-Calendario!F154,"")</f>
        <v>131974.8683643826</v>
      </c>
      <c r="H154" s="27">
        <f t="shared" si="2"/>
        <v>912.0335576865941</v>
      </c>
      <c r="I154" s="27">
        <f>IF(A154&lt;='Crédito hipotecario'!$D$6,ABS(PMT('Crédito hipotecario'!$D$4,'Crédito hipotecario'!$D$6,'Crédito hipotecario'!$B$3)),"")</f>
        <v>912.0335576865941</v>
      </c>
    </row>
    <row r="155" spans="1:9" ht="12.75">
      <c r="A155">
        <v>152</v>
      </c>
      <c r="B155" s="25">
        <v>44503</v>
      </c>
      <c r="C155" s="25"/>
      <c r="D155" s="27">
        <f>IF(A155&lt;='Crédito hipotecario'!$D$6,ABS(PPMT('Crédito hipotecario'!$D$4,A155,'Crédito hipotecario'!$D$6,'Crédito hipotecario'!$B$3)),"")</f>
        <v>417.1278013201557</v>
      </c>
      <c r="E155" s="27">
        <f>IF(A155&lt;='Crédito hipotecario'!$D$6,ABS(IPMT('Crédito hipotecario'!$D$4,A155,'Crédito hipotecario'!$D$6,'Crédito hipotecario'!$B$3)),"")</f>
        <v>494.9057563664384</v>
      </c>
      <c r="F155" s="27">
        <f>IF(A155&lt;='Crédito hipotecario'!$D$6,SUM(Calendario!F154,Calendario!D155),"")</f>
        <v>48442.259436937566</v>
      </c>
      <c r="G155" s="27">
        <f>IF(A155&lt;='Crédito hipotecario'!$D$6,'Crédito hipotecario'!$B$3-Calendario!F155,"")</f>
        <v>131557.74056306243</v>
      </c>
      <c r="H155" s="27">
        <f t="shared" si="2"/>
        <v>912.0335576865941</v>
      </c>
      <c r="I155" s="27">
        <f>IF(A155&lt;='Crédito hipotecario'!$D$6,ABS(PMT('Crédito hipotecario'!$D$4,'Crédito hipotecario'!$D$6,'Crédito hipotecario'!$B$3)),"")</f>
        <v>912.0335576865941</v>
      </c>
    </row>
    <row r="156" spans="1:9" ht="12.75">
      <c r="A156">
        <v>153</v>
      </c>
      <c r="B156" s="25">
        <v>44533</v>
      </c>
      <c r="C156" s="25"/>
      <c r="D156" s="27">
        <f>IF(A156&lt;='Crédito hipotecario'!$D$6,ABS(PPMT('Crédito hipotecario'!$D$4,A156,'Crédito hipotecario'!$D$6,'Crédito hipotecario'!$B$3)),"")</f>
        <v>418.69203057510623</v>
      </c>
      <c r="E156" s="27">
        <f>IF(A156&lt;='Crédito hipotecario'!$D$6,ABS(IPMT('Crédito hipotecario'!$D$4,A156,'Crédito hipotecario'!$D$6,'Crédito hipotecario'!$B$3)),"")</f>
        <v>493.3415271114879</v>
      </c>
      <c r="F156" s="27">
        <f>IF(A156&lt;='Crédito hipotecario'!$D$6,SUM(Calendario!F155,Calendario!D156),"")</f>
        <v>48860.95146751267</v>
      </c>
      <c r="G156" s="27">
        <f>IF(A156&lt;='Crédito hipotecario'!$D$6,'Crédito hipotecario'!$B$3-Calendario!F156,"")</f>
        <v>131139.04853248733</v>
      </c>
      <c r="H156" s="27">
        <f t="shared" si="2"/>
        <v>912.0335576865941</v>
      </c>
      <c r="I156" s="27">
        <f>IF(A156&lt;='Crédito hipotecario'!$D$6,ABS(PMT('Crédito hipotecario'!$D$4,'Crédito hipotecario'!$D$6,'Crédito hipotecario'!$B$3)),"")</f>
        <v>912.0335576865941</v>
      </c>
    </row>
    <row r="157" spans="1:9" ht="12.75">
      <c r="A157">
        <v>154</v>
      </c>
      <c r="B157" s="25">
        <v>44564</v>
      </c>
      <c r="C157" s="25"/>
      <c r="D157" s="27">
        <f>IF(A157&lt;='Crédito hipotecario'!$D$6,ABS(PPMT('Crédito hipotecario'!$D$4,A157,'Crédito hipotecario'!$D$6,'Crédito hipotecario'!$B$3)),"")</f>
        <v>420.26212568976297</v>
      </c>
      <c r="E157" s="27">
        <f>IF(A157&lt;='Crédito hipotecario'!$D$6,ABS(IPMT('Crédito hipotecario'!$D$4,A157,'Crédito hipotecario'!$D$6,'Crédito hipotecario'!$B$3)),"")</f>
        <v>491.77143199683115</v>
      </c>
      <c r="F157" s="27">
        <f>IF(A157&lt;='Crédito hipotecario'!$D$6,SUM(Calendario!F156,Calendario!D157),"")</f>
        <v>49281.21359320243</v>
      </c>
      <c r="G157" s="27">
        <f>IF(A157&lt;='Crédito hipotecario'!$D$6,'Crédito hipotecario'!$B$3-Calendario!F157,"")</f>
        <v>130718.78640679756</v>
      </c>
      <c r="H157" s="27">
        <f t="shared" si="2"/>
        <v>912.0335576865941</v>
      </c>
      <c r="I157" s="27">
        <f>IF(A157&lt;='Crédito hipotecario'!$D$6,ABS(PMT('Crédito hipotecario'!$D$4,'Crédito hipotecario'!$D$6,'Crédito hipotecario'!$B$3)),"")</f>
        <v>912.0335576865941</v>
      </c>
    </row>
    <row r="158" spans="1:9" ht="12.75">
      <c r="A158">
        <v>155</v>
      </c>
      <c r="B158" s="25">
        <v>44595</v>
      </c>
      <c r="C158" s="25"/>
      <c r="D158" s="27">
        <f>IF(A158&lt;='Crédito hipotecario'!$D$6,ABS(PPMT('Crédito hipotecario'!$D$4,A158,'Crédito hipotecario'!$D$6,'Crédito hipotecario'!$B$3)),"")</f>
        <v>421.83810866109957</v>
      </c>
      <c r="E158" s="27">
        <f>IF(A158&lt;='Crédito hipotecario'!$D$6,ABS(IPMT('Crédito hipotecario'!$D$4,A158,'Crédito hipotecario'!$D$6,'Crédito hipotecario'!$B$3)),"")</f>
        <v>490.19544902549455</v>
      </c>
      <c r="F158" s="27">
        <f>IF(A158&lt;='Crédito hipotecario'!$D$6,SUM(Calendario!F157,Calendario!D158),"")</f>
        <v>49703.05170186353</v>
      </c>
      <c r="G158" s="27">
        <f>IF(A158&lt;='Crédito hipotecario'!$D$6,'Crédito hipotecario'!$B$3-Calendario!F158,"")</f>
        <v>130296.94829813647</v>
      </c>
      <c r="H158" s="27">
        <f t="shared" si="2"/>
        <v>912.0335576865941</v>
      </c>
      <c r="I158" s="27">
        <f>IF(A158&lt;='Crédito hipotecario'!$D$6,ABS(PMT('Crédito hipotecario'!$D$4,'Crédito hipotecario'!$D$6,'Crédito hipotecario'!$B$3)),"")</f>
        <v>912.0335576865941</v>
      </c>
    </row>
    <row r="159" spans="1:9" ht="12.75">
      <c r="A159">
        <v>156</v>
      </c>
      <c r="B159" s="25">
        <v>44623</v>
      </c>
      <c r="C159" s="25"/>
      <c r="D159" s="27">
        <f>IF(A159&lt;='Crédito hipotecario'!$D$6,ABS(PPMT('Crédito hipotecario'!$D$4,A159,'Crédito hipotecario'!$D$6,'Crédito hipotecario'!$B$3)),"")</f>
        <v>423.42000156857864</v>
      </c>
      <c r="E159" s="27">
        <f>IF(A159&lt;='Crédito hipotecario'!$D$6,ABS(IPMT('Crédito hipotecario'!$D$4,A159,'Crédito hipotecario'!$D$6,'Crédito hipotecario'!$B$3)),"")</f>
        <v>488.6135561180155</v>
      </c>
      <c r="F159" s="27">
        <f>IF(A159&lt;='Crédito hipotecario'!$D$6,SUM(Calendario!F158,Calendario!D159),"")</f>
        <v>50126.47170343211</v>
      </c>
      <c r="G159" s="27">
        <f>IF(A159&lt;='Crédito hipotecario'!$D$6,'Crédito hipotecario'!$B$3-Calendario!F159,"")</f>
        <v>129873.52829656789</v>
      </c>
      <c r="H159" s="27">
        <f t="shared" si="2"/>
        <v>912.0335576865941</v>
      </c>
      <c r="I159" s="27">
        <f>IF(A159&lt;='Crédito hipotecario'!$D$6,ABS(PMT('Crédito hipotecario'!$D$4,'Crédito hipotecario'!$D$6,'Crédito hipotecario'!$B$3)),"")</f>
        <v>912.0335576865941</v>
      </c>
    </row>
    <row r="160" spans="1:9" ht="12.75">
      <c r="A160">
        <v>157</v>
      </c>
      <c r="B160" s="25">
        <v>44654</v>
      </c>
      <c r="C160" s="25"/>
      <c r="D160" s="27">
        <f>IF(A160&lt;='Crédito hipotecario'!$D$6,ABS(PPMT('Crédito hipotecario'!$D$4,A160,'Crédito hipotecario'!$D$6,'Crédito hipotecario'!$B$3)),"")</f>
        <v>425.00782657446086</v>
      </c>
      <c r="E160" s="27">
        <f>IF(A160&lt;='Crédito hipotecario'!$D$6,ABS(IPMT('Crédito hipotecario'!$D$4,A160,'Crédito hipotecario'!$D$6,'Crédito hipotecario'!$B$3)),"")</f>
        <v>487.02573111213326</v>
      </c>
      <c r="F160" s="27">
        <f>IF(A160&lt;='Crédito hipotecario'!$D$6,SUM(Calendario!F159,Calendario!D160),"")</f>
        <v>50551.47953000657</v>
      </c>
      <c r="G160" s="27">
        <f>IF(A160&lt;='Crédito hipotecario'!$D$6,'Crédito hipotecario'!$B$3-Calendario!F160,"")</f>
        <v>129448.52046999344</v>
      </c>
      <c r="H160" s="27">
        <f t="shared" si="2"/>
        <v>912.0335576865941</v>
      </c>
      <c r="I160" s="27">
        <f>IF(A160&lt;='Crédito hipotecario'!$D$6,ABS(PMT('Crédito hipotecario'!$D$4,'Crédito hipotecario'!$D$6,'Crédito hipotecario'!$B$3)),"")</f>
        <v>912.0335576865941</v>
      </c>
    </row>
    <row r="161" spans="1:9" ht="12.75">
      <c r="A161">
        <v>158</v>
      </c>
      <c r="B161" s="25">
        <v>44684</v>
      </c>
      <c r="C161" s="25"/>
      <c r="D161" s="27">
        <f>IF(A161&lt;='Crédito hipotecario'!$D$6,ABS(PPMT('Crédito hipotecario'!$D$4,A161,'Crédito hipotecario'!$D$6,'Crédito hipotecario'!$B$3)),"")</f>
        <v>426.601605924115</v>
      </c>
      <c r="E161" s="27">
        <f>IF(A161&lt;='Crédito hipotecario'!$D$6,ABS(IPMT('Crédito hipotecario'!$D$4,A161,'Crédito hipotecario'!$D$6,'Crédito hipotecario'!$B$3)),"")</f>
        <v>485.4319517624791</v>
      </c>
      <c r="F161" s="27">
        <f>IF(A161&lt;='Crédito hipotecario'!$D$6,SUM(Calendario!F160,Calendario!D161),"")</f>
        <v>50978.08113593068</v>
      </c>
      <c r="G161" s="27">
        <f>IF(A161&lt;='Crédito hipotecario'!$D$6,'Crédito hipotecario'!$B$3-Calendario!F161,"")</f>
        <v>129021.91886406932</v>
      </c>
      <c r="H161" s="27">
        <f t="shared" si="2"/>
        <v>912.0335576865941</v>
      </c>
      <c r="I161" s="27">
        <f>IF(A161&lt;='Crédito hipotecario'!$D$6,ABS(PMT('Crédito hipotecario'!$D$4,'Crédito hipotecario'!$D$6,'Crédito hipotecario'!$B$3)),"")</f>
        <v>912.0335576865941</v>
      </c>
    </row>
    <row r="162" spans="1:9" ht="12.75">
      <c r="A162">
        <v>159</v>
      </c>
      <c r="B162" s="25">
        <v>44715</v>
      </c>
      <c r="C162" s="25"/>
      <c r="D162" s="27">
        <f>IF(A162&lt;='Crédito hipotecario'!$D$6,ABS(PPMT('Crédito hipotecario'!$D$4,A162,'Crédito hipotecario'!$D$6,'Crédito hipotecario'!$B$3)),"")</f>
        <v>428.2013619463302</v>
      </c>
      <c r="E162" s="27">
        <f>IF(A162&lt;='Crédito hipotecario'!$D$6,ABS(IPMT('Crédito hipotecario'!$D$4,A162,'Crédito hipotecario'!$D$6,'Crédito hipotecario'!$B$3)),"")</f>
        <v>483.8321957402639</v>
      </c>
      <c r="F162" s="27">
        <f>IF(A162&lt;='Crédito hipotecario'!$D$6,SUM(Calendario!F161,Calendario!D162),"")</f>
        <v>51406.282497877015</v>
      </c>
      <c r="G162" s="27">
        <f>IF(A162&lt;='Crédito hipotecario'!$D$6,'Crédito hipotecario'!$B$3-Calendario!F162,"")</f>
        <v>128593.71750212298</v>
      </c>
      <c r="H162" s="27">
        <f t="shared" si="2"/>
        <v>912.0335576865941</v>
      </c>
      <c r="I162" s="27">
        <f>IF(A162&lt;='Crédito hipotecario'!$D$6,ABS(PMT('Crédito hipotecario'!$D$4,'Crédito hipotecario'!$D$6,'Crédito hipotecario'!$B$3)),"")</f>
        <v>912.0335576865941</v>
      </c>
    </row>
    <row r="163" spans="1:9" ht="12.75">
      <c r="A163">
        <v>160</v>
      </c>
      <c r="B163" s="25">
        <v>44745</v>
      </c>
      <c r="C163" s="25"/>
      <c r="D163" s="27">
        <f>IF(A163&lt;='Crédito hipotecario'!$D$6,ABS(PPMT('Crédito hipotecario'!$D$4,A163,'Crédito hipotecario'!$D$6,'Crédito hipotecario'!$B$3)),"")</f>
        <v>429.80711705362893</v>
      </c>
      <c r="E163" s="27">
        <f>IF(A163&lt;='Crédito hipotecario'!$D$6,ABS(IPMT('Crédito hipotecario'!$D$4,A163,'Crédito hipotecario'!$D$6,'Crédito hipotecario'!$B$3)),"")</f>
        <v>482.2264406329652</v>
      </c>
      <c r="F163" s="27">
        <f>IF(A163&lt;='Crédito hipotecario'!$D$6,SUM(Calendario!F162,Calendario!D163),"")</f>
        <v>51836.08961493064</v>
      </c>
      <c r="G163" s="27">
        <f>IF(A163&lt;='Crédito hipotecario'!$D$6,'Crédito hipotecario'!$B$3-Calendario!F163,"")</f>
        <v>128163.91038506935</v>
      </c>
      <c r="H163" s="27">
        <f t="shared" si="2"/>
        <v>912.0335576865941</v>
      </c>
      <c r="I163" s="27">
        <f>IF(A163&lt;='Crédito hipotecario'!$D$6,ABS(PMT('Crédito hipotecario'!$D$4,'Crédito hipotecario'!$D$6,'Crédito hipotecario'!$B$3)),"")</f>
        <v>912.0335576865941</v>
      </c>
    </row>
    <row r="164" spans="1:9" ht="12.75">
      <c r="A164">
        <v>161</v>
      </c>
      <c r="B164" s="25">
        <v>44776</v>
      </c>
      <c r="C164" s="25"/>
      <c r="D164" s="27">
        <f>IF(A164&lt;='Crédito hipotecario'!$D$6,ABS(PPMT('Crédito hipotecario'!$D$4,A164,'Crédito hipotecario'!$D$6,'Crédito hipotecario'!$B$3)),"")</f>
        <v>431.41889374258005</v>
      </c>
      <c r="E164" s="27">
        <f>IF(A164&lt;='Crédito hipotecario'!$D$6,ABS(IPMT('Crédito hipotecario'!$D$4,A164,'Crédito hipotecario'!$D$6,'Crédito hipotecario'!$B$3)),"")</f>
        <v>480.61466394401407</v>
      </c>
      <c r="F164" s="27">
        <f>IF(A164&lt;='Crédito hipotecario'!$D$6,SUM(Calendario!F163,Calendario!D164),"")</f>
        <v>52267.50850867322</v>
      </c>
      <c r="G164" s="27">
        <f>IF(A164&lt;='Crédito hipotecario'!$D$6,'Crédito hipotecario'!$B$3-Calendario!F164,"")</f>
        <v>127732.49149132677</v>
      </c>
      <c r="H164" s="27">
        <f t="shared" si="2"/>
        <v>912.0335576865941</v>
      </c>
      <c r="I164" s="27">
        <f>IF(A164&lt;='Crédito hipotecario'!$D$6,ABS(PMT('Crédito hipotecario'!$D$4,'Crédito hipotecario'!$D$6,'Crédito hipotecario'!$B$3)),"")</f>
        <v>912.0335576865941</v>
      </c>
    </row>
    <row r="165" spans="1:9" ht="12.75">
      <c r="A165">
        <v>162</v>
      </c>
      <c r="B165" s="25">
        <v>44807</v>
      </c>
      <c r="C165" s="25"/>
      <c r="D165" s="27">
        <f>IF(A165&lt;='Crédito hipotecario'!$D$6,ABS(PPMT('Crédito hipotecario'!$D$4,A165,'Crédito hipotecario'!$D$6,'Crédito hipotecario'!$B$3)),"")</f>
        <v>433.0367145941147</v>
      </c>
      <c r="E165" s="27">
        <f>IF(A165&lt;='Crédito hipotecario'!$D$6,ABS(IPMT('Crédito hipotecario'!$D$4,A165,'Crédito hipotecario'!$D$6,'Crédito hipotecario'!$B$3)),"")</f>
        <v>478.9968430924794</v>
      </c>
      <c r="F165" s="27">
        <f>IF(A165&lt;='Crédito hipotecario'!$D$6,SUM(Calendario!F164,Calendario!D165),"")</f>
        <v>52700.545223267334</v>
      </c>
      <c r="G165" s="27">
        <f>IF(A165&lt;='Crédito hipotecario'!$D$6,'Crédito hipotecario'!$B$3-Calendario!F165,"")</f>
        <v>127299.45477673266</v>
      </c>
      <c r="H165" s="27">
        <f t="shared" si="2"/>
        <v>912.0335576865941</v>
      </c>
      <c r="I165" s="27">
        <f>IF(A165&lt;='Crédito hipotecario'!$D$6,ABS(PMT('Crédito hipotecario'!$D$4,'Crédito hipotecario'!$D$6,'Crédito hipotecario'!$B$3)),"")</f>
        <v>912.0335576865941</v>
      </c>
    </row>
    <row r="166" spans="1:9" ht="12.75">
      <c r="A166">
        <v>163</v>
      </c>
      <c r="B166" s="25">
        <v>44837</v>
      </c>
      <c r="C166" s="25"/>
      <c r="D166" s="27">
        <f>IF(A166&lt;='Crédito hipotecario'!$D$6,ABS(PPMT('Crédito hipotecario'!$D$4,A166,'Crédito hipotecario'!$D$6,'Crédito hipotecario'!$B$3)),"")</f>
        <v>434.66060227384276</v>
      </c>
      <c r="E166" s="27">
        <f>IF(A166&lt;='Crédito hipotecario'!$D$6,ABS(IPMT('Crédito hipotecario'!$D$4,A166,'Crédito hipotecario'!$D$6,'Crédito hipotecario'!$B$3)),"")</f>
        <v>477.37295541275137</v>
      </c>
      <c r="F166" s="27">
        <f>IF(A166&lt;='Crédito hipotecario'!$D$6,SUM(Calendario!F165,Calendario!D166),"")</f>
        <v>53135.205825541176</v>
      </c>
      <c r="G166" s="27">
        <f>IF(A166&lt;='Crédito hipotecario'!$D$6,'Crédito hipotecario'!$B$3-Calendario!F166,"")</f>
        <v>126864.79417445883</v>
      </c>
      <c r="H166" s="27">
        <f t="shared" si="2"/>
        <v>912.0335576865941</v>
      </c>
      <c r="I166" s="27">
        <f>IF(A166&lt;='Crédito hipotecario'!$D$6,ABS(PMT('Crédito hipotecario'!$D$4,'Crédito hipotecario'!$D$6,'Crédito hipotecario'!$B$3)),"")</f>
        <v>912.0335576865941</v>
      </c>
    </row>
    <row r="167" spans="1:9" ht="12.75">
      <c r="A167">
        <v>164</v>
      </c>
      <c r="B167" s="25">
        <v>44868</v>
      </c>
      <c r="C167" s="25"/>
      <c r="D167" s="27">
        <f>IF(A167&lt;='Crédito hipotecario'!$D$6,ABS(PPMT('Crédito hipotecario'!$D$4,A167,'Crédito hipotecario'!$D$6,'Crédito hipotecario'!$B$3)),"")</f>
        <v>436.29057953236935</v>
      </c>
      <c r="E167" s="27">
        <f>IF(A167&lt;='Crédito hipotecario'!$D$6,ABS(IPMT('Crédito hipotecario'!$D$4,A167,'Crédito hipotecario'!$D$6,'Crédito hipotecario'!$B$3)),"")</f>
        <v>475.7429781542248</v>
      </c>
      <c r="F167" s="27">
        <f>IF(A167&lt;='Crédito hipotecario'!$D$6,SUM(Calendario!F166,Calendario!D167),"")</f>
        <v>53571.49640507354</v>
      </c>
      <c r="G167" s="27">
        <f>IF(A167&lt;='Crédito hipotecario'!$D$6,'Crédito hipotecario'!$B$3-Calendario!F167,"")</f>
        <v>126428.50359492646</v>
      </c>
      <c r="H167" s="27">
        <f t="shared" si="2"/>
        <v>912.0335576865941</v>
      </c>
      <c r="I167" s="27">
        <f>IF(A167&lt;='Crédito hipotecario'!$D$6,ABS(PMT('Crédito hipotecario'!$D$4,'Crédito hipotecario'!$D$6,'Crédito hipotecario'!$B$3)),"")</f>
        <v>912.0335576865941</v>
      </c>
    </row>
    <row r="168" spans="1:9" ht="12.75">
      <c r="A168">
        <v>165</v>
      </c>
      <c r="B168" s="25">
        <v>44898</v>
      </c>
      <c r="C168" s="25"/>
      <c r="D168" s="27">
        <f>IF(A168&lt;='Crédito hipotecario'!$D$6,ABS(PPMT('Crédito hipotecario'!$D$4,A168,'Crédito hipotecario'!$D$6,'Crédito hipotecario'!$B$3)),"")</f>
        <v>437.92666920561584</v>
      </c>
      <c r="E168" s="27">
        <f>IF(A168&lt;='Crédito hipotecario'!$D$6,ABS(IPMT('Crédito hipotecario'!$D$4,A168,'Crédito hipotecario'!$D$6,'Crédito hipotecario'!$B$3)),"")</f>
        <v>474.1068884809783</v>
      </c>
      <c r="F168" s="27">
        <f>IF(A168&lt;='Crédito hipotecario'!$D$6,SUM(Calendario!F167,Calendario!D168),"")</f>
        <v>54009.42307427916</v>
      </c>
      <c r="G168" s="27">
        <f>IF(A168&lt;='Crédito hipotecario'!$D$6,'Crédito hipotecario'!$B$3-Calendario!F168,"")</f>
        <v>125990.57692572084</v>
      </c>
      <c r="H168" s="27">
        <f t="shared" si="2"/>
        <v>912.0335576865941</v>
      </c>
      <c r="I168" s="27">
        <f>IF(A168&lt;='Crédito hipotecario'!$D$6,ABS(PMT('Crédito hipotecario'!$D$4,'Crédito hipotecario'!$D$6,'Crédito hipotecario'!$B$3)),"")</f>
        <v>912.0335576865941</v>
      </c>
    </row>
    <row r="169" spans="1:9" ht="12.75">
      <c r="A169">
        <v>166</v>
      </c>
      <c r="B169" s="25">
        <v>44929</v>
      </c>
      <c r="C169" s="25"/>
      <c r="D169" s="27">
        <f>IF(A169&lt;='Crédito hipotecario'!$D$6,ABS(PPMT('Crédito hipotecario'!$D$4,A169,'Crédito hipotecario'!$D$6,'Crédito hipotecario'!$B$3)),"")</f>
        <v>439.56889421513694</v>
      </c>
      <c r="E169" s="27">
        <f>IF(A169&lt;='Crédito hipotecario'!$D$6,ABS(IPMT('Crédito hipotecario'!$D$4,A169,'Crédito hipotecario'!$D$6,'Crédito hipotecario'!$B$3)),"")</f>
        <v>472.4646634714572</v>
      </c>
      <c r="F169" s="27">
        <f>IF(A169&lt;='Crédito hipotecario'!$D$6,SUM(Calendario!F168,Calendario!D169),"")</f>
        <v>54448.9919684943</v>
      </c>
      <c r="G169" s="27">
        <f>IF(A169&lt;='Crédito hipotecario'!$D$6,'Crédito hipotecario'!$B$3-Calendario!F169,"")</f>
        <v>125551.0080315057</v>
      </c>
      <c r="H169" s="27">
        <f t="shared" si="2"/>
        <v>912.0335576865941</v>
      </c>
      <c r="I169" s="27">
        <f>IF(A169&lt;='Crédito hipotecario'!$D$6,ABS(PMT('Crédito hipotecario'!$D$4,'Crédito hipotecario'!$D$6,'Crédito hipotecario'!$B$3)),"")</f>
        <v>912.0335576865941</v>
      </c>
    </row>
    <row r="170" spans="1:9" ht="12.75">
      <c r="A170">
        <v>167</v>
      </c>
      <c r="B170" s="25">
        <v>44960</v>
      </c>
      <c r="C170" s="25"/>
      <c r="D170" s="27">
        <f>IF(A170&lt;='Crédito hipotecario'!$D$6,ABS(PPMT('Crédito hipotecario'!$D$4,A170,'Crédito hipotecario'!$D$6,'Crédito hipotecario'!$B$3)),"")</f>
        <v>441.2172775684437</v>
      </c>
      <c r="E170" s="27">
        <f>IF(A170&lt;='Crédito hipotecario'!$D$6,ABS(IPMT('Crédito hipotecario'!$D$4,A170,'Crédito hipotecario'!$D$6,'Crédito hipotecario'!$B$3)),"")</f>
        <v>470.8162801181504</v>
      </c>
      <c r="F170" s="27">
        <f>IF(A170&lt;='Crédito hipotecario'!$D$6,SUM(Calendario!F169,Calendario!D170),"")</f>
        <v>54890.20924606275</v>
      </c>
      <c r="G170" s="27">
        <f>IF(A170&lt;='Crédito hipotecario'!$D$6,'Crédito hipotecario'!$B$3-Calendario!F170,"")</f>
        <v>125109.79075393725</v>
      </c>
      <c r="H170" s="27">
        <f t="shared" si="2"/>
        <v>912.0335576865941</v>
      </c>
      <c r="I170" s="27">
        <f>IF(A170&lt;='Crédito hipotecario'!$D$6,ABS(PMT('Crédito hipotecario'!$D$4,'Crédito hipotecario'!$D$6,'Crédito hipotecario'!$B$3)),"")</f>
        <v>912.0335576865941</v>
      </c>
    </row>
    <row r="171" spans="1:9" ht="12.75">
      <c r="A171">
        <v>168</v>
      </c>
      <c r="B171" s="25">
        <v>44988</v>
      </c>
      <c r="C171" s="25"/>
      <c r="D171" s="27">
        <f>IF(A171&lt;='Crédito hipotecario'!$D$6,ABS(PPMT('Crédito hipotecario'!$D$4,A171,'Crédito hipotecario'!$D$6,'Crédito hipotecario'!$B$3)),"")</f>
        <v>442.87184235932546</v>
      </c>
      <c r="E171" s="27">
        <f>IF(A171&lt;='Crédito hipotecario'!$D$6,ABS(IPMT('Crédito hipotecario'!$D$4,A171,'Crédito hipotecario'!$D$6,'Crédito hipotecario'!$B$3)),"")</f>
        <v>469.16171532726867</v>
      </c>
      <c r="F171" s="27">
        <f>IF(A171&lt;='Crédito hipotecario'!$D$6,SUM(Calendario!F170,Calendario!D171),"")</f>
        <v>55333.08108842207</v>
      </c>
      <c r="G171" s="27">
        <f>IF(A171&lt;='Crédito hipotecario'!$D$6,'Crédito hipotecario'!$B$3-Calendario!F171,"")</f>
        <v>124666.91891157793</v>
      </c>
      <c r="H171" s="27">
        <f t="shared" si="2"/>
        <v>912.0335576865941</v>
      </c>
      <c r="I171" s="27">
        <f>IF(A171&lt;='Crédito hipotecario'!$D$6,ABS(PMT('Crédito hipotecario'!$D$4,'Crédito hipotecario'!$D$6,'Crédito hipotecario'!$B$3)),"")</f>
        <v>912.0335576865941</v>
      </c>
    </row>
    <row r="172" spans="1:9" ht="12.75">
      <c r="A172">
        <v>169</v>
      </c>
      <c r="B172" s="25">
        <v>45019</v>
      </c>
      <c r="C172" s="25"/>
      <c r="D172" s="27">
        <f>IF(A172&lt;='Crédito hipotecario'!$D$6,ABS(PPMT('Crédito hipotecario'!$D$4,A172,'Crédito hipotecario'!$D$6,'Crédito hipotecario'!$B$3)),"")</f>
        <v>444.53261176817267</v>
      </c>
      <c r="E172" s="27">
        <f>IF(A172&lt;='Crédito hipotecario'!$D$6,ABS(IPMT('Crédito hipotecario'!$D$4,A172,'Crédito hipotecario'!$D$6,'Crédito hipotecario'!$B$3)),"")</f>
        <v>467.50094591842145</v>
      </c>
      <c r="F172" s="27">
        <f>IF(A172&lt;='Crédito hipotecario'!$D$6,SUM(Calendario!F171,Calendario!D172),"")</f>
        <v>55777.613700190246</v>
      </c>
      <c r="G172" s="27">
        <f>IF(A172&lt;='Crédito hipotecario'!$D$6,'Crédito hipotecario'!$B$3-Calendario!F172,"")</f>
        <v>124222.38629980976</v>
      </c>
      <c r="H172" s="27">
        <f t="shared" si="2"/>
        <v>912.0335576865941</v>
      </c>
      <c r="I172" s="27">
        <f>IF(A172&lt;='Crédito hipotecario'!$D$6,ABS(PMT('Crédito hipotecario'!$D$4,'Crédito hipotecario'!$D$6,'Crédito hipotecario'!$B$3)),"")</f>
        <v>912.0335576865941</v>
      </c>
    </row>
    <row r="173" spans="1:9" ht="12.75">
      <c r="A173">
        <v>170</v>
      </c>
      <c r="B173" s="25">
        <v>45049</v>
      </c>
      <c r="C173" s="25"/>
      <c r="D173" s="27">
        <f>IF(A173&lt;='Crédito hipotecario'!$D$6,ABS(PPMT('Crédito hipotecario'!$D$4,A173,'Crédito hipotecario'!$D$6,'Crédito hipotecario'!$B$3)),"")</f>
        <v>446.1996090623034</v>
      </c>
      <c r="E173" s="27">
        <f>IF(A173&lt;='Crédito hipotecario'!$D$6,ABS(IPMT('Crédito hipotecario'!$D$4,A173,'Crédito hipotecario'!$D$6,'Crédito hipotecario'!$B$3)),"")</f>
        <v>465.8339486242907</v>
      </c>
      <c r="F173" s="27">
        <f>IF(A173&lt;='Crédito hipotecario'!$D$6,SUM(Calendario!F172,Calendario!D173),"")</f>
        <v>56223.81330925255</v>
      </c>
      <c r="G173" s="27">
        <f>IF(A173&lt;='Crédito hipotecario'!$D$6,'Crédito hipotecario'!$B$3-Calendario!F173,"")</f>
        <v>123776.18669074745</v>
      </c>
      <c r="H173" s="27">
        <f t="shared" si="2"/>
        <v>912.0335576865941</v>
      </c>
      <c r="I173" s="27">
        <f>IF(A173&lt;='Crédito hipotecario'!$D$6,ABS(PMT('Crédito hipotecario'!$D$4,'Crédito hipotecario'!$D$6,'Crédito hipotecario'!$B$3)),"")</f>
        <v>912.0335576865941</v>
      </c>
    </row>
    <row r="174" spans="1:9" ht="12.75">
      <c r="A174">
        <v>171</v>
      </c>
      <c r="B174" s="25">
        <v>45080</v>
      </c>
      <c r="C174" s="25"/>
      <c r="D174" s="27">
        <f>IF(A174&lt;='Crédito hipotecario'!$D$6,ABS(PPMT('Crédito hipotecario'!$D$4,A174,'Crédito hipotecario'!$D$6,'Crédito hipotecario'!$B$3)),"")</f>
        <v>447.87285759628685</v>
      </c>
      <c r="E174" s="27">
        <f>IF(A174&lt;='Crédito hipotecario'!$D$6,ABS(IPMT('Crédito hipotecario'!$D$4,A174,'Crédito hipotecario'!$D$6,'Crédito hipotecario'!$B$3)),"")</f>
        <v>464.1607000903073</v>
      </c>
      <c r="F174" s="27">
        <f>IF(A174&lt;='Crédito hipotecario'!$D$6,SUM(Calendario!F173,Calendario!D174),"")</f>
        <v>56671.68616684884</v>
      </c>
      <c r="G174" s="27">
        <f>IF(A174&lt;='Crédito hipotecario'!$D$6,'Crédito hipotecario'!$B$3-Calendario!F174,"")</f>
        <v>123328.31383315116</v>
      </c>
      <c r="H174" s="27">
        <f t="shared" si="2"/>
        <v>912.0335576865941</v>
      </c>
      <c r="I174" s="27">
        <f>IF(A174&lt;='Crédito hipotecario'!$D$6,ABS(PMT('Crédito hipotecario'!$D$4,'Crédito hipotecario'!$D$6,'Crédito hipotecario'!$B$3)),"")</f>
        <v>912.0335576865941</v>
      </c>
    </row>
    <row r="175" spans="1:9" ht="12.75">
      <c r="A175">
        <v>172</v>
      </c>
      <c r="B175" s="25">
        <v>45110</v>
      </c>
      <c r="C175" s="25"/>
      <c r="D175" s="27">
        <f>IF(A175&lt;='Crédito hipotecario'!$D$6,ABS(PPMT('Crédito hipotecario'!$D$4,A175,'Crédito hipotecario'!$D$6,'Crédito hipotecario'!$B$3)),"")</f>
        <v>449.55238081227304</v>
      </c>
      <c r="E175" s="27">
        <f>IF(A175&lt;='Crédito hipotecario'!$D$6,ABS(IPMT('Crédito hipotecario'!$D$4,A175,'Crédito hipotecario'!$D$6,'Crédito hipotecario'!$B$3)),"")</f>
        <v>462.4811768743211</v>
      </c>
      <c r="F175" s="27">
        <f>IF(A175&lt;='Crédito hipotecario'!$D$6,SUM(Calendario!F174,Calendario!D175),"")</f>
        <v>57121.238547661116</v>
      </c>
      <c r="G175" s="27">
        <f>IF(A175&lt;='Crédito hipotecario'!$D$6,'Crédito hipotecario'!$B$3-Calendario!F175,"")</f>
        <v>122878.76145233889</v>
      </c>
      <c r="H175" s="27">
        <f t="shared" si="2"/>
        <v>912.0335576865941</v>
      </c>
      <c r="I175" s="27">
        <f>IF(A175&lt;='Crédito hipotecario'!$D$6,ABS(PMT('Crédito hipotecario'!$D$4,'Crédito hipotecario'!$D$6,'Crédito hipotecario'!$B$3)),"")</f>
        <v>912.0335576865941</v>
      </c>
    </row>
    <row r="176" spans="1:9" ht="12.75">
      <c r="A176">
        <v>173</v>
      </c>
      <c r="B176" s="25">
        <v>45141</v>
      </c>
      <c r="C176" s="25"/>
      <c r="D176" s="27">
        <f>IF(A176&lt;='Crédito hipotecario'!$D$6,ABS(PPMT('Crédito hipotecario'!$D$4,A176,'Crédito hipotecario'!$D$6,'Crédito hipotecario'!$B$3)),"")</f>
        <v>451.2382022403189</v>
      </c>
      <c r="E176" s="27">
        <f>IF(A176&lt;='Crédito hipotecario'!$D$6,ABS(IPMT('Crédito hipotecario'!$D$4,A176,'Crédito hipotecario'!$D$6,'Crédito hipotecario'!$B$3)),"")</f>
        <v>460.7953554462752</v>
      </c>
      <c r="F176" s="27">
        <f>IF(A176&lt;='Crédito hipotecario'!$D$6,SUM(Calendario!F175,Calendario!D176),"")</f>
        <v>57572.476749901434</v>
      </c>
      <c r="G176" s="27">
        <f>IF(A176&lt;='Crédito hipotecario'!$D$6,'Crédito hipotecario'!$B$3-Calendario!F176,"")</f>
        <v>122427.52325009857</v>
      </c>
      <c r="H176" s="27">
        <f t="shared" si="2"/>
        <v>912.0335576865941</v>
      </c>
      <c r="I176" s="27">
        <f>IF(A176&lt;='Crédito hipotecario'!$D$6,ABS(PMT('Crédito hipotecario'!$D$4,'Crédito hipotecario'!$D$6,'Crédito hipotecario'!$B$3)),"")</f>
        <v>912.0335576865941</v>
      </c>
    </row>
    <row r="177" spans="1:9" ht="12.75">
      <c r="A177">
        <v>174</v>
      </c>
      <c r="B177" s="25">
        <v>45172</v>
      </c>
      <c r="C177" s="25"/>
      <c r="D177" s="27">
        <f>IF(A177&lt;='Crédito hipotecario'!$D$6,ABS(PPMT('Crédito hipotecario'!$D$4,A177,'Crédito hipotecario'!$D$6,'Crédito hipotecario'!$B$3)),"")</f>
        <v>452.9303454987203</v>
      </c>
      <c r="E177" s="27">
        <f>IF(A177&lt;='Crédito hipotecario'!$D$6,ABS(IPMT('Crédito hipotecario'!$D$4,A177,'Crédito hipotecario'!$D$6,'Crédito hipotecario'!$B$3)),"")</f>
        <v>459.1032121878738</v>
      </c>
      <c r="F177" s="27">
        <f>IF(A177&lt;='Crédito hipotecario'!$D$6,SUM(Calendario!F176,Calendario!D177),"")</f>
        <v>58025.40709540016</v>
      </c>
      <c r="G177" s="27">
        <f>IF(A177&lt;='Crédito hipotecario'!$D$6,'Crédito hipotecario'!$B$3-Calendario!F177,"")</f>
        <v>121974.59290459985</v>
      </c>
      <c r="H177" s="27">
        <f t="shared" si="2"/>
        <v>912.0335576865941</v>
      </c>
      <c r="I177" s="27">
        <f>IF(A177&lt;='Crédito hipotecario'!$D$6,ABS(PMT('Crédito hipotecario'!$D$4,'Crédito hipotecario'!$D$6,'Crédito hipotecario'!$B$3)),"")</f>
        <v>912.0335576865941</v>
      </c>
    </row>
    <row r="178" spans="1:9" ht="12.75">
      <c r="A178">
        <v>175</v>
      </c>
      <c r="B178" s="25">
        <v>45202</v>
      </c>
      <c r="C178" s="25"/>
      <c r="D178" s="27">
        <f>IF(A178&lt;='Crédito hipotecario'!$D$6,ABS(PPMT('Crédito hipotecario'!$D$4,A178,'Crédito hipotecario'!$D$6,'Crédito hipotecario'!$B$3)),"")</f>
        <v>454.62883429434044</v>
      </c>
      <c r="E178" s="27">
        <f>IF(A178&lt;='Crédito hipotecario'!$D$6,ABS(IPMT('Crédito hipotecario'!$D$4,A178,'Crédito hipotecario'!$D$6,'Crédito hipotecario'!$B$3)),"")</f>
        <v>457.4047233922537</v>
      </c>
      <c r="F178" s="27">
        <f>IF(A178&lt;='Crédito hipotecario'!$D$6,SUM(Calendario!F177,Calendario!D178),"")</f>
        <v>58480.035929694495</v>
      </c>
      <c r="G178" s="27">
        <f>IF(A178&lt;='Crédito hipotecario'!$D$6,'Crédito hipotecario'!$B$3-Calendario!F178,"")</f>
        <v>121519.9640703055</v>
      </c>
      <c r="H178" s="27">
        <f t="shared" si="2"/>
        <v>912.0335576865941</v>
      </c>
      <c r="I178" s="27">
        <f>IF(A178&lt;='Crédito hipotecario'!$D$6,ABS(PMT('Crédito hipotecario'!$D$4,'Crédito hipotecario'!$D$6,'Crédito hipotecario'!$B$3)),"")</f>
        <v>912.0335576865941</v>
      </c>
    </row>
    <row r="179" spans="1:9" ht="12.75">
      <c r="A179">
        <v>176</v>
      </c>
      <c r="B179" s="25">
        <v>45233</v>
      </c>
      <c r="C179" s="25"/>
      <c r="D179" s="27">
        <f>IF(A179&lt;='Crédito hipotecario'!$D$6,ABS(PPMT('Crédito hipotecario'!$D$4,A179,'Crédito hipotecario'!$D$6,'Crédito hipotecario'!$B$3)),"")</f>
        <v>456.33369242294407</v>
      </c>
      <c r="E179" s="27">
        <f>IF(A179&lt;='Crédito hipotecario'!$D$6,ABS(IPMT('Crédito hipotecario'!$D$4,A179,'Crédito hipotecario'!$D$6,'Crédito hipotecario'!$B$3)),"")</f>
        <v>455.69986526365005</v>
      </c>
      <c r="F179" s="27">
        <f>IF(A179&lt;='Crédito hipotecario'!$D$6,SUM(Calendario!F178,Calendario!D179),"")</f>
        <v>58936.36962211744</v>
      </c>
      <c r="G179" s="27">
        <f>IF(A179&lt;='Crédito hipotecario'!$D$6,'Crédito hipotecario'!$B$3-Calendario!F179,"")</f>
        <v>121063.63037788257</v>
      </c>
      <c r="H179" s="27">
        <f t="shared" si="2"/>
        <v>912.0335576865941</v>
      </c>
      <c r="I179" s="27">
        <f>IF(A179&lt;='Crédito hipotecario'!$D$6,ABS(PMT('Crédito hipotecario'!$D$4,'Crédito hipotecario'!$D$6,'Crédito hipotecario'!$B$3)),"")</f>
        <v>912.0335576865941</v>
      </c>
    </row>
    <row r="180" spans="1:9" ht="12.75">
      <c r="A180">
        <v>177</v>
      </c>
      <c r="B180" s="25">
        <v>45263</v>
      </c>
      <c r="C180" s="25"/>
      <c r="D180" s="27">
        <f>IF(A180&lt;='Crédito hipotecario'!$D$6,ABS(PPMT('Crédito hipotecario'!$D$4,A180,'Crédito hipotecario'!$D$6,'Crédito hipotecario'!$B$3)),"")</f>
        <v>458.0449437695298</v>
      </c>
      <c r="E180" s="27">
        <f>IF(A180&lt;='Crédito hipotecario'!$D$6,ABS(IPMT('Crédito hipotecario'!$D$4,A180,'Crédito hipotecario'!$D$6,'Crédito hipotecario'!$B$3)),"")</f>
        <v>453.9886139170643</v>
      </c>
      <c r="F180" s="27">
        <f>IF(A180&lt;='Crédito hipotecario'!$D$6,SUM(Calendario!F179,Calendario!D180),"")</f>
        <v>59394.41456588697</v>
      </c>
      <c r="G180" s="27">
        <f>IF(A180&lt;='Crédito hipotecario'!$D$6,'Crédito hipotecario'!$B$3-Calendario!F180,"")</f>
        <v>120605.58543411303</v>
      </c>
      <c r="H180" s="27">
        <f t="shared" si="2"/>
        <v>912.0335576865941</v>
      </c>
      <c r="I180" s="27">
        <f>IF(A180&lt;='Crédito hipotecario'!$D$6,ABS(PMT('Crédito hipotecario'!$D$4,'Crédito hipotecario'!$D$6,'Crédito hipotecario'!$B$3)),"")</f>
        <v>912.0335576865941</v>
      </c>
    </row>
    <row r="181" spans="1:9" ht="12.75">
      <c r="A181">
        <v>178</v>
      </c>
      <c r="B181" s="25">
        <v>45294</v>
      </c>
      <c r="C181" s="25"/>
      <c r="D181" s="27">
        <f>IF(A181&lt;='Crédito hipotecario'!$D$6,ABS(PPMT('Crédito hipotecario'!$D$4,A181,'Crédito hipotecario'!$D$6,'Crédito hipotecario'!$B$3)),"")</f>
        <v>459.7626123086657</v>
      </c>
      <c r="E181" s="27">
        <f>IF(A181&lt;='Crédito hipotecario'!$D$6,ABS(IPMT('Crédito hipotecario'!$D$4,A181,'Crédito hipotecario'!$D$6,'Crédito hipotecario'!$B$3)),"")</f>
        <v>452.2709453779284</v>
      </c>
      <c r="F181" s="27">
        <f>IF(A181&lt;='Crédito hipotecario'!$D$6,SUM(Calendario!F180,Calendario!D181),"")</f>
        <v>59854.177178195634</v>
      </c>
      <c r="G181" s="27">
        <f>IF(A181&lt;='Crédito hipotecario'!$D$6,'Crédito hipotecario'!$B$3-Calendario!F181,"")</f>
        <v>120145.82282180437</v>
      </c>
      <c r="H181" s="27">
        <f t="shared" si="2"/>
        <v>912.0335576865941</v>
      </c>
      <c r="I181" s="27">
        <f>IF(A181&lt;='Crédito hipotecario'!$D$6,ABS(PMT('Crédito hipotecario'!$D$4,'Crédito hipotecario'!$D$6,'Crédito hipotecario'!$B$3)),"")</f>
        <v>912.0335576865941</v>
      </c>
    </row>
    <row r="182" spans="1:9" ht="12.75">
      <c r="A182">
        <v>179</v>
      </c>
      <c r="B182" s="25">
        <v>45325</v>
      </c>
      <c r="C182" s="25"/>
      <c r="D182" s="27">
        <f>IF(A182&lt;='Crédito hipotecario'!$D$6,ABS(PPMT('Crédito hipotecario'!$D$4,A182,'Crédito hipotecario'!$D$6,'Crédito hipotecario'!$B$3)),"")</f>
        <v>461.48672210482323</v>
      </c>
      <c r="E182" s="27">
        <f>IF(A182&lt;='Crédito hipotecario'!$D$6,ABS(IPMT('Crédito hipotecario'!$D$4,A182,'Crédito hipotecario'!$D$6,'Crédito hipotecario'!$B$3)),"")</f>
        <v>450.5468355817709</v>
      </c>
      <c r="F182" s="27">
        <f>IF(A182&lt;='Crédito hipotecario'!$D$6,SUM(Calendario!F181,Calendario!D182),"")</f>
        <v>60315.66390030046</v>
      </c>
      <c r="G182" s="27">
        <f>IF(A182&lt;='Crédito hipotecario'!$D$6,'Crédito hipotecario'!$B$3-Calendario!F182,"")</f>
        <v>119684.33609969955</v>
      </c>
      <c r="H182" s="27">
        <f t="shared" si="2"/>
        <v>912.0335576865941</v>
      </c>
      <c r="I182" s="27">
        <f>IF(A182&lt;='Crédito hipotecario'!$D$6,ABS(PMT('Crédito hipotecario'!$D$4,'Crédito hipotecario'!$D$6,'Crédito hipotecario'!$B$3)),"")</f>
        <v>912.0335576865941</v>
      </c>
    </row>
    <row r="183" spans="1:9" ht="12.75">
      <c r="A183">
        <v>180</v>
      </c>
      <c r="B183" s="25">
        <v>45354</v>
      </c>
      <c r="C183" s="25"/>
      <c r="D183" s="27">
        <f>IF(A183&lt;='Crédito hipotecario'!$D$6,ABS(PPMT('Crédito hipotecario'!$D$4,A183,'Crédito hipotecario'!$D$6,'Crédito hipotecario'!$B$3)),"")</f>
        <v>463.21729731271637</v>
      </c>
      <c r="E183" s="27">
        <f>IF(A183&lt;='Crédito hipotecario'!$D$6,ABS(IPMT('Crédito hipotecario'!$D$4,A183,'Crédito hipotecario'!$D$6,'Crédito hipotecario'!$B$3)),"")</f>
        <v>448.81626037387775</v>
      </c>
      <c r="F183" s="27">
        <f>IF(A183&lt;='Crédito hipotecario'!$D$6,SUM(Calendario!F182,Calendario!D183),"")</f>
        <v>60778.88119761318</v>
      </c>
      <c r="G183" s="27">
        <f>IF(A183&lt;='Crédito hipotecario'!$D$6,'Crédito hipotecario'!$B$3-Calendario!F183,"")</f>
        <v>119221.11880238683</v>
      </c>
      <c r="H183" s="27">
        <f t="shared" si="2"/>
        <v>912.0335576865941</v>
      </c>
      <c r="I183" s="27">
        <f>IF(A183&lt;='Crédito hipotecario'!$D$6,ABS(PMT('Crédito hipotecario'!$D$4,'Crédito hipotecario'!$D$6,'Crédito hipotecario'!$B$3)),"")</f>
        <v>912.0335576865941</v>
      </c>
    </row>
    <row r="184" spans="1:9" ht="12.75">
      <c r="A184">
        <v>181</v>
      </c>
      <c r="B184" s="25">
        <v>45385</v>
      </c>
      <c r="C184" s="25"/>
      <c r="D184" s="27">
        <f>IF(A184&lt;='Crédito hipotecario'!$D$6,ABS(PPMT('Crédito hipotecario'!$D$4,A184,'Crédito hipotecario'!$D$6,'Crédito hipotecario'!$B$3)),"")</f>
        <v>464.9543621776387</v>
      </c>
      <c r="E184" s="27">
        <f>IF(A184&lt;='Crédito hipotecario'!$D$6,ABS(IPMT('Crédito hipotecario'!$D$4,A184,'Crédito hipotecario'!$D$6,'Crédito hipotecario'!$B$3)),"")</f>
        <v>447.0791955089554</v>
      </c>
      <c r="F184" s="27">
        <f>IF(A184&lt;='Crédito hipotecario'!$D$6,SUM(Calendario!F183,Calendario!D184),"")</f>
        <v>61243.835559790816</v>
      </c>
      <c r="G184" s="27">
        <f>IF(A184&lt;='Crédito hipotecario'!$D$6,'Crédito hipotecario'!$B$3-Calendario!F184,"")</f>
        <v>118756.16444020919</v>
      </c>
      <c r="H184" s="27">
        <f t="shared" si="2"/>
        <v>912.0335576865941</v>
      </c>
      <c r="I184" s="27">
        <f>IF(A184&lt;='Crédito hipotecario'!$D$6,ABS(PMT('Crédito hipotecario'!$D$4,'Crédito hipotecario'!$D$6,'Crédito hipotecario'!$B$3)),"")</f>
        <v>912.0335576865941</v>
      </c>
    </row>
    <row r="185" spans="1:9" ht="12.75">
      <c r="A185">
        <v>182</v>
      </c>
      <c r="B185" s="25">
        <v>45415</v>
      </c>
      <c r="C185" s="25"/>
      <c r="D185" s="27">
        <f>IF(A185&lt;='Crédito hipotecario'!$D$6,ABS(PPMT('Crédito hipotecario'!$D$4,A185,'Crédito hipotecario'!$D$6,'Crédito hipotecario'!$B$3)),"")</f>
        <v>466.697941035805</v>
      </c>
      <c r="E185" s="27">
        <f>IF(A185&lt;='Crédito hipotecario'!$D$6,ABS(IPMT('Crédito hipotecario'!$D$4,A185,'Crédito hipotecario'!$D$6,'Crédito hipotecario'!$B$3)),"")</f>
        <v>445.3356166507891</v>
      </c>
      <c r="F185" s="27">
        <f>IF(A185&lt;='Crédito hipotecario'!$D$6,SUM(Calendario!F184,Calendario!D185),"")</f>
        <v>61710.53350082662</v>
      </c>
      <c r="G185" s="27">
        <f>IF(A185&lt;='Crédito hipotecario'!$D$6,'Crédito hipotecario'!$B$3-Calendario!F185,"")</f>
        <v>118289.46649917337</v>
      </c>
      <c r="H185" s="27">
        <f t="shared" si="2"/>
        <v>912.0335576865941</v>
      </c>
      <c r="I185" s="27">
        <f>IF(A185&lt;='Crédito hipotecario'!$D$6,ABS(PMT('Crédito hipotecario'!$D$4,'Crédito hipotecario'!$D$6,'Crédito hipotecario'!$B$3)),"")</f>
        <v>912.0335576865941</v>
      </c>
    </row>
    <row r="186" spans="1:9" ht="12.75">
      <c r="A186">
        <v>183</v>
      </c>
      <c r="B186" s="25">
        <v>45446</v>
      </c>
      <c r="C186" s="25"/>
      <c r="D186" s="27">
        <f>IF(A186&lt;='Crédito hipotecario'!$D$6,ABS(PPMT('Crédito hipotecario'!$D$4,A186,'Crédito hipotecario'!$D$6,'Crédito hipotecario'!$B$3)),"")</f>
        <v>468.4480583146893</v>
      </c>
      <c r="E186" s="27">
        <f>IF(A186&lt;='Crédito hipotecario'!$D$6,ABS(IPMT('Crédito hipotecario'!$D$4,A186,'Crédito hipotecario'!$D$6,'Crédito hipotecario'!$B$3)),"")</f>
        <v>443.5854993719048</v>
      </c>
      <c r="F186" s="27">
        <f>IF(A186&lt;='Crédito hipotecario'!$D$6,SUM(Calendario!F185,Calendario!D186),"")</f>
        <v>62178.981559141306</v>
      </c>
      <c r="G186" s="27">
        <f>IF(A186&lt;='Crédito hipotecario'!$D$6,'Crédito hipotecario'!$B$3-Calendario!F186,"")</f>
        <v>117821.0184408587</v>
      </c>
      <c r="H186" s="27">
        <f t="shared" si="2"/>
        <v>912.0335576865941</v>
      </c>
      <c r="I186" s="27">
        <f>IF(A186&lt;='Crédito hipotecario'!$D$6,ABS(PMT('Crédito hipotecario'!$D$4,'Crédito hipotecario'!$D$6,'Crédito hipotecario'!$B$3)),"")</f>
        <v>912.0335576865941</v>
      </c>
    </row>
    <row r="187" spans="1:9" ht="12.75">
      <c r="A187">
        <v>184</v>
      </c>
      <c r="B187" s="25">
        <v>45476</v>
      </c>
      <c r="C187" s="25"/>
      <c r="D187" s="27">
        <f>IF(A187&lt;='Crédito hipotecario'!$D$6,ABS(PPMT('Crédito hipotecario'!$D$4,A187,'Crédito hipotecario'!$D$6,'Crédito hipotecario'!$B$3)),"")</f>
        <v>470.2047385333693</v>
      </c>
      <c r="E187" s="27">
        <f>IF(A187&lt;='Crédito hipotecario'!$D$6,ABS(IPMT('Crédito hipotecario'!$D$4,A187,'Crédito hipotecario'!$D$6,'Crédito hipotecario'!$B$3)),"")</f>
        <v>441.8288191532248</v>
      </c>
      <c r="F187" s="27">
        <f>IF(A187&lt;='Crédito hipotecario'!$D$6,SUM(Calendario!F186,Calendario!D187),"")</f>
        <v>62649.18629767468</v>
      </c>
      <c r="G187" s="27">
        <f>IF(A187&lt;='Crédito hipotecario'!$D$6,'Crédito hipotecario'!$B$3-Calendario!F187,"")</f>
        <v>117350.81370232532</v>
      </c>
      <c r="H187" s="27">
        <f t="shared" si="2"/>
        <v>912.0335576865941</v>
      </c>
      <c r="I187" s="27">
        <f>IF(A187&lt;='Crédito hipotecario'!$D$6,ABS(PMT('Crédito hipotecario'!$D$4,'Crédito hipotecario'!$D$6,'Crédito hipotecario'!$B$3)),"")</f>
        <v>912.0335576865941</v>
      </c>
    </row>
    <row r="188" spans="1:9" ht="12.75">
      <c r="A188">
        <v>185</v>
      </c>
      <c r="B188" s="25">
        <v>45507</v>
      </c>
      <c r="C188" s="25"/>
      <c r="D188" s="27">
        <f>IF(A188&lt;='Crédito hipotecario'!$D$6,ABS(PPMT('Crédito hipotecario'!$D$4,A188,'Crédito hipotecario'!$D$6,'Crédito hipotecario'!$B$3)),"")</f>
        <v>471.96800630286924</v>
      </c>
      <c r="E188" s="27">
        <f>IF(A188&lt;='Crédito hipotecario'!$D$6,ABS(IPMT('Crédito hipotecario'!$D$4,A188,'Crédito hipotecario'!$D$6,'Crédito hipotecario'!$B$3)),"")</f>
        <v>440.0655513837249</v>
      </c>
      <c r="F188" s="27">
        <f>IF(A188&lt;='Crédito hipotecario'!$D$6,SUM(Calendario!F187,Calendario!D188),"")</f>
        <v>63121.15430397755</v>
      </c>
      <c r="G188" s="27">
        <f>IF(A188&lt;='Crédito hipotecario'!$D$6,'Crédito hipotecario'!$B$3-Calendario!F188,"")</f>
        <v>116878.84569602244</v>
      </c>
      <c r="H188" s="27">
        <f t="shared" si="2"/>
        <v>912.0335576865941</v>
      </c>
      <c r="I188" s="27">
        <f>IF(A188&lt;='Crédito hipotecario'!$D$6,ABS(PMT('Crédito hipotecario'!$D$4,'Crédito hipotecario'!$D$6,'Crédito hipotecario'!$B$3)),"")</f>
        <v>912.0335576865941</v>
      </c>
    </row>
    <row r="189" spans="1:9" ht="12.75">
      <c r="A189">
        <v>186</v>
      </c>
      <c r="B189" s="25">
        <v>45538</v>
      </c>
      <c r="C189" s="25"/>
      <c r="D189" s="27">
        <f>IF(A189&lt;='Crédito hipotecario'!$D$6,ABS(PPMT('Crédito hipotecario'!$D$4,A189,'Crédito hipotecario'!$D$6,'Crédito hipotecario'!$B$3)),"")</f>
        <v>473.7378863265053</v>
      </c>
      <c r="E189" s="27">
        <f>IF(A189&lt;='Crédito hipotecario'!$D$6,ABS(IPMT('Crédito hipotecario'!$D$4,A189,'Crédito hipotecario'!$D$6,'Crédito hipotecario'!$B$3)),"")</f>
        <v>438.2956713600888</v>
      </c>
      <c r="F189" s="27">
        <f>IF(A189&lt;='Crédito hipotecario'!$D$6,SUM(Calendario!F188,Calendario!D189),"")</f>
        <v>63594.892190304054</v>
      </c>
      <c r="G189" s="27">
        <f>IF(A189&lt;='Crédito hipotecario'!$D$6,'Crédito hipotecario'!$B$3-Calendario!F189,"")</f>
        <v>116405.10780969594</v>
      </c>
      <c r="H189" s="27">
        <f t="shared" si="2"/>
        <v>912.0335576865941</v>
      </c>
      <c r="I189" s="27">
        <f>IF(A189&lt;='Crédito hipotecario'!$D$6,ABS(PMT('Crédito hipotecario'!$D$4,'Crédito hipotecario'!$D$6,'Crédito hipotecario'!$B$3)),"")</f>
        <v>912.0335576865941</v>
      </c>
    </row>
    <row r="190" spans="1:9" ht="12.75">
      <c r="A190">
        <v>187</v>
      </c>
      <c r="B190" s="25">
        <v>45568</v>
      </c>
      <c r="C190" s="25"/>
      <c r="D190" s="27">
        <f>IF(A190&lt;='Crédito hipotecario'!$D$6,ABS(PPMT('Crédito hipotecario'!$D$4,A190,'Crédito hipotecario'!$D$6,'Crédito hipotecario'!$B$3)),"")</f>
        <v>475.51440340022947</v>
      </c>
      <c r="E190" s="27">
        <f>IF(A190&lt;='Crédito hipotecario'!$D$6,ABS(IPMT('Crédito hipotecario'!$D$4,A190,'Crédito hipotecario'!$D$6,'Crédito hipotecario'!$B$3)),"")</f>
        <v>436.51915428636465</v>
      </c>
      <c r="F190" s="27">
        <f>IF(A190&lt;='Crédito hipotecario'!$D$6,SUM(Calendario!F189,Calendario!D190),"")</f>
        <v>64070.40659370428</v>
      </c>
      <c r="G190" s="27">
        <f>IF(A190&lt;='Crédito hipotecario'!$D$6,'Crédito hipotecario'!$B$3-Calendario!F190,"")</f>
        <v>115929.59340629572</v>
      </c>
      <c r="H190" s="27">
        <f t="shared" si="2"/>
        <v>912.0335576865941</v>
      </c>
      <c r="I190" s="27">
        <f>IF(A190&lt;='Crédito hipotecario'!$D$6,ABS(PMT('Crédito hipotecario'!$D$4,'Crédito hipotecario'!$D$6,'Crédito hipotecario'!$B$3)),"")</f>
        <v>912.0335576865941</v>
      </c>
    </row>
    <row r="191" spans="1:9" ht="12.75">
      <c r="A191">
        <v>188</v>
      </c>
      <c r="B191" s="25">
        <v>45599</v>
      </c>
      <c r="C191" s="25"/>
      <c r="D191" s="27">
        <f>IF(A191&lt;='Crédito hipotecario'!$D$6,ABS(PPMT('Crédito hipotecario'!$D$4,A191,'Crédito hipotecario'!$D$6,'Crédito hipotecario'!$B$3)),"")</f>
        <v>477.2975824129804</v>
      </c>
      <c r="E191" s="27">
        <f>IF(A191&lt;='Crédito hipotecario'!$D$6,ABS(IPMT('Crédito hipotecario'!$D$4,A191,'Crédito hipotecario'!$D$6,'Crédito hipotecario'!$B$3)),"")</f>
        <v>434.73597527361375</v>
      </c>
      <c r="F191" s="27">
        <f>IF(A191&lt;='Crédito hipotecario'!$D$6,SUM(Calendario!F190,Calendario!D191),"")</f>
        <v>64547.704176117266</v>
      </c>
      <c r="G191" s="27">
        <f>IF(A191&lt;='Crédito hipotecario'!$D$6,'Crédito hipotecario'!$B$3-Calendario!F191,"")</f>
        <v>115452.29582388274</v>
      </c>
      <c r="H191" s="27">
        <f t="shared" si="2"/>
        <v>912.0335576865941</v>
      </c>
      <c r="I191" s="27">
        <f>IF(A191&lt;='Crédito hipotecario'!$D$6,ABS(PMT('Crédito hipotecario'!$D$4,'Crédito hipotecario'!$D$6,'Crédito hipotecario'!$B$3)),"")</f>
        <v>912.0335576865941</v>
      </c>
    </row>
    <row r="192" spans="1:9" ht="12.75">
      <c r="A192">
        <v>189</v>
      </c>
      <c r="B192" s="25">
        <v>45629</v>
      </c>
      <c r="C192" s="25"/>
      <c r="D192" s="27">
        <f>IF(A192&lt;='Crédito hipotecario'!$D$6,ABS(PPMT('Crédito hipotecario'!$D$4,A192,'Crédito hipotecario'!$D$6,'Crédito hipotecario'!$B$3)),"")</f>
        <v>479.08744834702895</v>
      </c>
      <c r="E192" s="27">
        <f>IF(A192&lt;='Crédito hipotecario'!$D$6,ABS(IPMT('Crédito hipotecario'!$D$4,A192,'Crédito hipotecario'!$D$6,'Crédito hipotecario'!$B$3)),"")</f>
        <v>432.94610933956517</v>
      </c>
      <c r="F192" s="27">
        <f>IF(A192&lt;='Crédito hipotecario'!$D$6,SUM(Calendario!F191,Calendario!D192),"")</f>
        <v>65026.7916244643</v>
      </c>
      <c r="G192" s="27">
        <f>IF(A192&lt;='Crédito hipotecario'!$D$6,'Crédito hipotecario'!$B$3-Calendario!F192,"")</f>
        <v>114973.2083755357</v>
      </c>
      <c r="H192" s="27">
        <f t="shared" si="2"/>
        <v>912.0335576865941</v>
      </c>
      <c r="I192" s="27">
        <f>IF(A192&lt;='Crédito hipotecario'!$D$6,ABS(PMT('Crédito hipotecario'!$D$4,'Crédito hipotecario'!$D$6,'Crédito hipotecario'!$B$3)),"")</f>
        <v>912.0335576865941</v>
      </c>
    </row>
    <row r="193" spans="1:9" ht="12.75">
      <c r="A193">
        <v>190</v>
      </c>
      <c r="B193" s="25">
        <v>45660</v>
      </c>
      <c r="C193" s="25"/>
      <c r="D193" s="27">
        <f>IF(A193&lt;='Crédito hipotecario'!$D$6,ABS(PPMT('Crédito hipotecario'!$D$4,A193,'Crédito hipotecario'!$D$6,'Crédito hipotecario'!$B$3)),"")</f>
        <v>480.8840262783302</v>
      </c>
      <c r="E193" s="27">
        <f>IF(A193&lt;='Crédito hipotecario'!$D$6,ABS(IPMT('Crédito hipotecario'!$D$4,A193,'Crédito hipotecario'!$D$6,'Crédito hipotecario'!$B$3)),"")</f>
        <v>431.1495314082639</v>
      </c>
      <c r="F193" s="27">
        <f>IF(A193&lt;='Crédito hipotecario'!$D$6,SUM(Calendario!F192,Calendario!D193),"")</f>
        <v>65507.675650742625</v>
      </c>
      <c r="G193" s="27">
        <f>IF(A193&lt;='Crédito hipotecario'!$D$6,'Crédito hipotecario'!$B$3-Calendario!F193,"")</f>
        <v>114492.32434925737</v>
      </c>
      <c r="H193" s="27">
        <f t="shared" si="2"/>
        <v>912.0335576865941</v>
      </c>
      <c r="I193" s="27">
        <f>IF(A193&lt;='Crédito hipotecario'!$D$6,ABS(PMT('Crédito hipotecario'!$D$4,'Crédito hipotecario'!$D$6,'Crédito hipotecario'!$B$3)),"")</f>
        <v>912.0335576865941</v>
      </c>
    </row>
    <row r="194" spans="1:9" ht="12.75">
      <c r="A194">
        <v>191</v>
      </c>
      <c r="B194" s="25">
        <v>45691</v>
      </c>
      <c r="C194" s="25"/>
      <c r="D194" s="27">
        <f>IF(A194&lt;='Crédito hipotecario'!$D$6,ABS(PPMT('Crédito hipotecario'!$D$4,A194,'Crédito hipotecario'!$D$6,'Crédito hipotecario'!$B$3)),"")</f>
        <v>482.68734137687386</v>
      </c>
      <c r="E194" s="27">
        <f>IF(A194&lt;='Crédito hipotecario'!$D$6,ABS(IPMT('Crédito hipotecario'!$D$4,A194,'Crédito hipotecario'!$D$6,'Crédito hipotecario'!$B$3)),"")</f>
        <v>429.34621630972026</v>
      </c>
      <c r="F194" s="27">
        <f>IF(A194&lt;='Crédito hipotecario'!$D$6,SUM(Calendario!F193,Calendario!D194),"")</f>
        <v>65990.3629921195</v>
      </c>
      <c r="G194" s="27">
        <f>IF(A194&lt;='Crédito hipotecario'!$D$6,'Crédito hipotecario'!$B$3-Calendario!F194,"")</f>
        <v>114009.6370078805</v>
      </c>
      <c r="H194" s="27">
        <f t="shared" si="2"/>
        <v>912.0335576865941</v>
      </c>
      <c r="I194" s="27">
        <f>IF(A194&lt;='Crédito hipotecario'!$D$6,ABS(PMT('Crédito hipotecario'!$D$4,'Crédito hipotecario'!$D$6,'Crédito hipotecario'!$B$3)),"")</f>
        <v>912.0335576865941</v>
      </c>
    </row>
    <row r="195" spans="1:9" ht="12.75">
      <c r="A195">
        <v>192</v>
      </c>
      <c r="B195" s="25">
        <v>45719</v>
      </c>
      <c r="C195" s="25"/>
      <c r="D195" s="27">
        <f>IF(A195&lt;='Crédito hipotecario'!$D$6,ABS(PPMT('Crédito hipotecario'!$D$4,A195,'Crédito hipotecario'!$D$6,'Crédito hipotecario'!$B$3)),"")</f>
        <v>484.4974189070372</v>
      </c>
      <c r="E195" s="27">
        <f>IF(A195&lt;='Crédito hipotecario'!$D$6,ABS(IPMT('Crédito hipotecario'!$D$4,A195,'Crédito hipotecario'!$D$6,'Crédito hipotecario'!$B$3)),"")</f>
        <v>427.53613877955695</v>
      </c>
      <c r="F195" s="27">
        <f>IF(A195&lt;='Crédito hipotecario'!$D$6,SUM(Calendario!F194,Calendario!D195),"")</f>
        <v>66474.86041102653</v>
      </c>
      <c r="G195" s="27">
        <f>IF(A195&lt;='Crédito hipotecario'!$D$6,'Crédito hipotecario'!$B$3-Calendario!F195,"")</f>
        <v>113525.13958897347</v>
      </c>
      <c r="H195" s="27">
        <f t="shared" si="2"/>
        <v>912.0335576865941</v>
      </c>
      <c r="I195" s="27">
        <f>IF(A195&lt;='Crédito hipotecario'!$D$6,ABS(PMT('Crédito hipotecario'!$D$4,'Crédito hipotecario'!$D$6,'Crédito hipotecario'!$B$3)),"")</f>
        <v>912.0335576865941</v>
      </c>
    </row>
    <row r="196" spans="1:9" ht="12.75">
      <c r="A196">
        <v>193</v>
      </c>
      <c r="B196" s="25">
        <v>45750</v>
      </c>
      <c r="C196" s="25"/>
      <c r="D196" s="27">
        <f>IF(A196&lt;='Crédito hipotecario'!$D$6,ABS(PPMT('Crédito hipotecario'!$D$4,A196,'Crédito hipotecario'!$D$6,'Crédito hipotecario'!$B$3)),"")</f>
        <v>486.3142842279386</v>
      </c>
      <c r="E196" s="27">
        <f>IF(A196&lt;='Crédito hipotecario'!$D$6,ABS(IPMT('Crédito hipotecario'!$D$4,A196,'Crédito hipotecario'!$D$6,'Crédito hipotecario'!$B$3)),"")</f>
        <v>425.71927345865555</v>
      </c>
      <c r="F196" s="27">
        <f>IF(A196&lt;='Crédito hipotecario'!$D$6,SUM(Calendario!F195,Calendario!D196),"")</f>
        <v>66961.17469525446</v>
      </c>
      <c r="G196" s="27">
        <f>IF(A196&lt;='Crédito hipotecario'!$D$6,'Crédito hipotecario'!$B$3-Calendario!F196,"")</f>
        <v>113038.82530474554</v>
      </c>
      <c r="H196" s="27">
        <f t="shared" si="2"/>
        <v>912.0335576865941</v>
      </c>
      <c r="I196" s="27">
        <f>IF(A196&lt;='Crédito hipotecario'!$D$6,ABS(PMT('Crédito hipotecario'!$D$4,'Crédito hipotecario'!$D$6,'Crédito hipotecario'!$B$3)),"")</f>
        <v>912.0335576865941</v>
      </c>
    </row>
    <row r="197" spans="1:9" ht="12.75">
      <c r="A197">
        <v>194</v>
      </c>
      <c r="B197" s="25">
        <v>45780</v>
      </c>
      <c r="C197" s="25"/>
      <c r="D197" s="27">
        <f>IF(A197&lt;='Crédito hipotecario'!$D$6,ABS(PPMT('Crédito hipotecario'!$D$4,A197,'Crédito hipotecario'!$D$6,'Crédito hipotecario'!$B$3)),"")</f>
        <v>488.1379627937933</v>
      </c>
      <c r="E197" s="27">
        <f>IF(A197&lt;='Crédito hipotecario'!$D$6,ABS(IPMT('Crédito hipotecario'!$D$4,A197,'Crédito hipotecario'!$D$6,'Crédito hipotecario'!$B$3)),"")</f>
        <v>423.89559489280083</v>
      </c>
      <c r="F197" s="27">
        <f>IF(A197&lt;='Crédito hipotecario'!$D$6,SUM(Calendario!F196,Calendario!D197),"")</f>
        <v>67449.31265804826</v>
      </c>
      <c r="G197" s="27">
        <f>IF(A197&lt;='Crédito hipotecario'!$D$6,'Crédito hipotecario'!$B$3-Calendario!F197,"")</f>
        <v>112550.68734195174</v>
      </c>
      <c r="H197" s="27">
        <f aca="true" t="shared" si="3" ref="H197:H260">D197+E197</f>
        <v>912.0335576865941</v>
      </c>
      <c r="I197" s="27">
        <f>IF(A197&lt;='Crédito hipotecario'!$D$6,ABS(PMT('Crédito hipotecario'!$D$4,'Crédito hipotecario'!$D$6,'Crédito hipotecario'!$B$3)),"")</f>
        <v>912.0335576865941</v>
      </c>
    </row>
    <row r="198" spans="1:9" ht="12.75">
      <c r="A198">
        <v>195</v>
      </c>
      <c r="B198" s="25">
        <v>45811</v>
      </c>
      <c r="C198" s="25"/>
      <c r="D198" s="27">
        <f>IF(A198&lt;='Crédito hipotecario'!$D$6,ABS(PPMT('Crédito hipotecario'!$D$4,A198,'Crédito hipotecario'!$D$6,'Crédito hipotecario'!$B$3)),"")</f>
        <v>489.9684801542699</v>
      </c>
      <c r="E198" s="27">
        <f>IF(A198&lt;='Crédito hipotecario'!$D$6,ABS(IPMT('Crédito hipotecario'!$D$4,A198,'Crédito hipotecario'!$D$6,'Crédito hipotecario'!$B$3)),"")</f>
        <v>422.0650775323242</v>
      </c>
      <c r="F198" s="27">
        <f>IF(A198&lt;='Crédito hipotecario'!$D$6,SUM(Calendario!F197,Calendario!D198),"")</f>
        <v>67939.28113820254</v>
      </c>
      <c r="G198" s="27">
        <f>IF(A198&lt;='Crédito hipotecario'!$D$6,'Crédito hipotecario'!$B$3-Calendario!F198,"")</f>
        <v>112060.71886179746</v>
      </c>
      <c r="H198" s="27">
        <f t="shared" si="3"/>
        <v>912.0335576865941</v>
      </c>
      <c r="I198" s="27">
        <f>IF(A198&lt;='Crédito hipotecario'!$D$6,ABS(PMT('Crédito hipotecario'!$D$4,'Crédito hipotecario'!$D$6,'Crédito hipotecario'!$B$3)),"")</f>
        <v>912.0335576865941</v>
      </c>
    </row>
    <row r="199" spans="1:9" ht="12.75">
      <c r="A199">
        <v>196</v>
      </c>
      <c r="B199" s="25">
        <v>45841</v>
      </c>
      <c r="C199" s="25"/>
      <c r="D199" s="27">
        <f>IF(A199&lt;='Crédito hipotecario'!$D$6,ABS(PPMT('Crédito hipotecario'!$D$4,A199,'Crédito hipotecario'!$D$6,'Crédito hipotecario'!$B$3)),"")</f>
        <v>491.80586195484835</v>
      </c>
      <c r="E199" s="27">
        <f>IF(A199&lt;='Crédito hipotecario'!$D$6,ABS(IPMT('Crédito hipotecario'!$D$4,A199,'Crédito hipotecario'!$D$6,'Crédito hipotecario'!$B$3)),"")</f>
        <v>420.22769573174577</v>
      </c>
      <c r="F199" s="27">
        <f>IF(A199&lt;='Crédito hipotecario'!$D$6,SUM(Calendario!F198,Calendario!D199),"")</f>
        <v>68431.0870001574</v>
      </c>
      <c r="G199" s="27">
        <f>IF(A199&lt;='Crédito hipotecario'!$D$6,'Crédito hipotecario'!$B$3-Calendario!F199,"")</f>
        <v>111568.9129998426</v>
      </c>
      <c r="H199" s="27">
        <f t="shared" si="3"/>
        <v>912.0335576865941</v>
      </c>
      <c r="I199" s="27">
        <f>IF(A199&lt;='Crédito hipotecario'!$D$6,ABS(PMT('Crédito hipotecario'!$D$4,'Crédito hipotecario'!$D$6,'Crédito hipotecario'!$B$3)),"")</f>
        <v>912.0335576865941</v>
      </c>
    </row>
    <row r="200" spans="1:9" ht="12.75">
      <c r="A200">
        <v>197</v>
      </c>
      <c r="B200" s="25">
        <v>45872</v>
      </c>
      <c r="C200" s="25"/>
      <c r="D200" s="27">
        <f>IF(A200&lt;='Crédito hipotecario'!$D$6,ABS(PPMT('Crédito hipotecario'!$D$4,A200,'Crédito hipotecario'!$D$6,'Crédito hipotecario'!$B$3)),"")</f>
        <v>493.65013393717936</v>
      </c>
      <c r="E200" s="27">
        <f>IF(A200&lt;='Crédito hipotecario'!$D$6,ABS(IPMT('Crédito hipotecario'!$D$4,A200,'Crédito hipotecario'!$D$6,'Crédito hipotecario'!$B$3)),"")</f>
        <v>418.38342374941476</v>
      </c>
      <c r="F200" s="27">
        <f>IF(A200&lt;='Crédito hipotecario'!$D$6,SUM(Calendario!F199,Calendario!D200),"")</f>
        <v>68924.73713409457</v>
      </c>
      <c r="G200" s="27">
        <f>IF(A200&lt;='Crédito hipotecario'!$D$6,'Crédito hipotecario'!$B$3-Calendario!F200,"")</f>
        <v>111075.26286590543</v>
      </c>
      <c r="H200" s="27">
        <f t="shared" si="3"/>
        <v>912.0335576865941</v>
      </c>
      <c r="I200" s="27">
        <f>IF(A200&lt;='Crédito hipotecario'!$D$6,ABS(PMT('Crédito hipotecario'!$D$4,'Crédito hipotecario'!$D$6,'Crédito hipotecario'!$B$3)),"")</f>
        <v>912.0335576865941</v>
      </c>
    </row>
    <row r="201" spans="1:9" ht="12.75">
      <c r="A201">
        <v>198</v>
      </c>
      <c r="B201" s="25">
        <v>45903</v>
      </c>
      <c r="C201" s="25"/>
      <c r="D201" s="27">
        <f>IF(A201&lt;='Crédito hipotecario'!$D$6,ABS(PPMT('Crédito hipotecario'!$D$4,A201,'Crédito hipotecario'!$D$6,'Crédito hipotecario'!$B$3)),"")</f>
        <v>495.5013219394436</v>
      </c>
      <c r="E201" s="27">
        <f>IF(A201&lt;='Crédito hipotecario'!$D$6,ABS(IPMT('Crédito hipotecario'!$D$4,A201,'Crédito hipotecario'!$D$6,'Crédito hipotecario'!$B$3)),"")</f>
        <v>416.53223574715054</v>
      </c>
      <c r="F201" s="27">
        <f>IF(A201&lt;='Crédito hipotecario'!$D$6,SUM(Calendario!F200,Calendario!D201),"")</f>
        <v>69420.23845603401</v>
      </c>
      <c r="G201" s="27">
        <f>IF(A201&lt;='Crédito hipotecario'!$D$6,'Crédito hipotecario'!$B$3-Calendario!F201,"")</f>
        <v>110579.76154396599</v>
      </c>
      <c r="H201" s="27">
        <f t="shared" si="3"/>
        <v>912.0335576865941</v>
      </c>
      <c r="I201" s="27">
        <f>IF(A201&lt;='Crédito hipotecario'!$D$6,ABS(PMT('Crédito hipotecario'!$D$4,'Crédito hipotecario'!$D$6,'Crédito hipotecario'!$B$3)),"")</f>
        <v>912.0335576865941</v>
      </c>
    </row>
    <row r="202" spans="1:9" ht="12.75">
      <c r="A202">
        <v>199</v>
      </c>
      <c r="B202" s="25">
        <v>45933</v>
      </c>
      <c r="C202" s="25"/>
      <c r="D202" s="27">
        <f>IF(A202&lt;='Crédito hipotecario'!$D$6,ABS(PPMT('Crédito hipotecario'!$D$4,A202,'Crédito hipotecario'!$D$6,'Crédito hipotecario'!$B$3)),"")</f>
        <v>497.35945189671656</v>
      </c>
      <c r="E202" s="27">
        <f>IF(A202&lt;='Crédito hipotecario'!$D$6,ABS(IPMT('Crédito hipotecario'!$D$4,A202,'Crédito hipotecario'!$D$6,'Crédito hipotecario'!$B$3)),"")</f>
        <v>414.67410578987756</v>
      </c>
      <c r="F202" s="27">
        <f>IF(A202&lt;='Crédito hipotecario'!$D$6,SUM(Calendario!F201,Calendario!D202),"")</f>
        <v>69917.59790793073</v>
      </c>
      <c r="G202" s="27">
        <f>IF(A202&lt;='Crédito hipotecario'!$D$6,'Crédito hipotecario'!$B$3-Calendario!F202,"")</f>
        <v>110082.40209206927</v>
      </c>
      <c r="H202" s="27">
        <f t="shared" si="3"/>
        <v>912.0335576865941</v>
      </c>
      <c r="I202" s="27">
        <f>IF(A202&lt;='Crédito hipotecario'!$D$6,ABS(PMT('Crédito hipotecario'!$D$4,'Crédito hipotecario'!$D$6,'Crédito hipotecario'!$B$3)),"")</f>
        <v>912.0335576865941</v>
      </c>
    </row>
    <row r="203" spans="1:9" ht="12.75">
      <c r="A203">
        <v>200</v>
      </c>
      <c r="B203" s="25">
        <v>45964</v>
      </c>
      <c r="C203" s="25"/>
      <c r="D203" s="27">
        <f>IF(A203&lt;='Crédito hipotecario'!$D$6,ABS(PPMT('Crédito hipotecario'!$D$4,A203,'Crédito hipotecario'!$D$6,'Crédito hipotecario'!$B$3)),"")</f>
        <v>499.2245498413289</v>
      </c>
      <c r="E203" s="27">
        <f>IF(A203&lt;='Crédito hipotecario'!$D$6,ABS(IPMT('Crédito hipotecario'!$D$4,A203,'Crédito hipotecario'!$D$6,'Crédito hipotecario'!$B$3)),"")</f>
        <v>412.8090078452652</v>
      </c>
      <c r="F203" s="27">
        <f>IF(A203&lt;='Crédito hipotecario'!$D$6,SUM(Calendario!F202,Calendario!D203),"")</f>
        <v>70416.82245777205</v>
      </c>
      <c r="G203" s="27">
        <f>IF(A203&lt;='Crédito hipotecario'!$D$6,'Crédito hipotecario'!$B$3-Calendario!F203,"")</f>
        <v>109583.17754222795</v>
      </c>
      <c r="H203" s="27">
        <f t="shared" si="3"/>
        <v>912.0335576865941</v>
      </c>
      <c r="I203" s="27">
        <f>IF(A203&lt;='Crédito hipotecario'!$D$6,ABS(PMT('Crédito hipotecario'!$D$4,'Crédito hipotecario'!$D$6,'Crédito hipotecario'!$B$3)),"")</f>
        <v>912.0335576865941</v>
      </c>
    </row>
    <row r="204" spans="1:9" ht="12.75">
      <c r="A204">
        <v>201</v>
      </c>
      <c r="B204" s="25">
        <v>45994</v>
      </c>
      <c r="C204" s="25"/>
      <c r="D204" s="27">
        <f>IF(A204&lt;='Crédito hipotecario'!$D$6,ABS(PPMT('Crédito hipotecario'!$D$4,A204,'Crédito hipotecario'!$D$6,'Crédito hipotecario'!$B$3)),"")</f>
        <v>501.09664190323406</v>
      </c>
      <c r="E204" s="27">
        <f>IF(A204&lt;='Crédito hipotecario'!$D$6,ABS(IPMT('Crédito hipotecario'!$D$4,A204,'Crédito hipotecario'!$D$6,'Crédito hipotecario'!$B$3)),"")</f>
        <v>410.93691578336006</v>
      </c>
      <c r="F204" s="27">
        <f>IF(A204&lt;='Crédito hipotecario'!$D$6,SUM(Calendario!F203,Calendario!D204),"")</f>
        <v>70917.91909967529</v>
      </c>
      <c r="G204" s="27">
        <f>IF(A204&lt;='Crédito hipotecario'!$D$6,'Crédito hipotecario'!$B$3-Calendario!F204,"")</f>
        <v>109082.08090032471</v>
      </c>
      <c r="H204" s="27">
        <f t="shared" si="3"/>
        <v>912.0335576865941</v>
      </c>
      <c r="I204" s="27">
        <f>IF(A204&lt;='Crédito hipotecario'!$D$6,ABS(PMT('Crédito hipotecario'!$D$4,'Crédito hipotecario'!$D$6,'Crédito hipotecario'!$B$3)),"")</f>
        <v>912.0335576865941</v>
      </c>
    </row>
    <row r="205" spans="1:9" ht="12.75">
      <c r="A205">
        <v>202</v>
      </c>
      <c r="B205" s="25">
        <v>46025</v>
      </c>
      <c r="C205" s="25"/>
      <c r="D205" s="27">
        <f>IF(A205&lt;='Crédito hipotecario'!$D$6,ABS(PPMT('Crédito hipotecario'!$D$4,A205,'Crédito hipotecario'!$D$6,'Crédito hipotecario'!$B$3)),"")</f>
        <v>502.9757543103709</v>
      </c>
      <c r="E205" s="27">
        <f>IF(A205&lt;='Crédito hipotecario'!$D$6,ABS(IPMT('Crédito hipotecario'!$D$4,A205,'Crédito hipotecario'!$D$6,'Crédito hipotecario'!$B$3)),"")</f>
        <v>409.0578033762232</v>
      </c>
      <c r="F205" s="27">
        <f>IF(A205&lt;='Crédito hipotecario'!$D$6,SUM(Calendario!F204,Calendario!D205),"")</f>
        <v>71420.89485398566</v>
      </c>
      <c r="G205" s="27">
        <f>IF(A205&lt;='Crédito hipotecario'!$D$6,'Crédito hipotecario'!$B$3-Calendario!F205,"")</f>
        <v>108579.10514601434</v>
      </c>
      <c r="H205" s="27">
        <f t="shared" si="3"/>
        <v>912.0335576865941</v>
      </c>
      <c r="I205" s="27">
        <f>IF(A205&lt;='Crédito hipotecario'!$D$6,ABS(PMT('Crédito hipotecario'!$D$4,'Crédito hipotecario'!$D$6,'Crédito hipotecario'!$B$3)),"")</f>
        <v>912.0335576865941</v>
      </c>
    </row>
    <row r="206" spans="1:9" ht="12.75">
      <c r="A206">
        <v>203</v>
      </c>
      <c r="B206" s="25">
        <v>46056</v>
      </c>
      <c r="C206" s="25"/>
      <c r="D206" s="27">
        <f>IF(A206&lt;='Crédito hipotecario'!$D$6,ABS(PPMT('Crédito hipotecario'!$D$4,A206,'Crédito hipotecario'!$D$6,'Crédito hipotecario'!$B$3)),"")</f>
        <v>504.861913389035</v>
      </c>
      <c r="E206" s="27">
        <f>IF(A206&lt;='Crédito hipotecario'!$D$6,ABS(IPMT('Crédito hipotecario'!$D$4,A206,'Crédito hipotecario'!$D$6,'Crédito hipotecario'!$B$3)),"")</f>
        <v>407.1716442975591</v>
      </c>
      <c r="F206" s="27">
        <f>IF(A206&lt;='Crédito hipotecario'!$D$6,SUM(Calendario!F205,Calendario!D206),"")</f>
        <v>71925.7567673747</v>
      </c>
      <c r="G206" s="27">
        <f>IF(A206&lt;='Crédito hipotecario'!$D$6,'Crédito hipotecario'!$B$3-Calendario!F206,"")</f>
        <v>108074.2432326253</v>
      </c>
      <c r="H206" s="27">
        <f t="shared" si="3"/>
        <v>912.0335576865941</v>
      </c>
      <c r="I206" s="27">
        <f>IF(A206&lt;='Crédito hipotecario'!$D$6,ABS(PMT('Crédito hipotecario'!$D$4,'Crédito hipotecario'!$D$6,'Crédito hipotecario'!$B$3)),"")</f>
        <v>912.0335576865941</v>
      </c>
    </row>
    <row r="207" spans="1:9" ht="12.75">
      <c r="A207">
        <v>204</v>
      </c>
      <c r="B207" s="25">
        <v>46084</v>
      </c>
      <c r="C207" s="25"/>
      <c r="D207" s="27">
        <f>IF(A207&lt;='Crédito hipotecario'!$D$6,ABS(PPMT('Crédito hipotecario'!$D$4,A207,'Crédito hipotecario'!$D$6,'Crédito hipotecario'!$B$3)),"")</f>
        <v>506.7551455642438</v>
      </c>
      <c r="E207" s="27">
        <f>IF(A207&lt;='Crédito hipotecario'!$D$6,ABS(IPMT('Crédito hipotecario'!$D$4,A207,'Crédito hipotecario'!$D$6,'Crédito hipotecario'!$B$3)),"")</f>
        <v>405.27841212235035</v>
      </c>
      <c r="F207" s="27">
        <f>IF(A207&lt;='Crédito hipotecario'!$D$6,SUM(Calendario!F206,Calendario!D207),"")</f>
        <v>72432.51191293893</v>
      </c>
      <c r="G207" s="27">
        <f>IF(A207&lt;='Crédito hipotecario'!$D$6,'Crédito hipotecario'!$B$3-Calendario!F207,"")</f>
        <v>107567.48808706107</v>
      </c>
      <c r="H207" s="27">
        <f t="shared" si="3"/>
        <v>912.0335576865941</v>
      </c>
      <c r="I207" s="27">
        <f>IF(A207&lt;='Crédito hipotecario'!$D$6,ABS(PMT('Crédito hipotecario'!$D$4,'Crédito hipotecario'!$D$6,'Crédito hipotecario'!$B$3)),"")</f>
        <v>912.0335576865941</v>
      </c>
    </row>
    <row r="208" spans="1:9" ht="12.75">
      <c r="A208">
        <v>205</v>
      </c>
      <c r="B208" s="25">
        <v>46115</v>
      </c>
      <c r="C208" s="25"/>
      <c r="D208" s="27">
        <f>IF(A208&lt;='Crédito hipotecario'!$D$6,ABS(PPMT('Crédito hipotecario'!$D$4,A208,'Crédito hipotecario'!$D$6,'Crédito hipotecario'!$B$3)),"")</f>
        <v>508.65547736010956</v>
      </c>
      <c r="E208" s="27">
        <f>IF(A208&lt;='Crédito hipotecario'!$D$6,ABS(IPMT('Crédito hipotecario'!$D$4,A208,'Crédito hipotecario'!$D$6,'Crédito hipotecario'!$B$3)),"")</f>
        <v>403.37808032648456</v>
      </c>
      <c r="F208" s="27">
        <f>IF(A208&lt;='Crédito hipotecario'!$D$6,SUM(Calendario!F207,Calendario!D208),"")</f>
        <v>72941.16739029904</v>
      </c>
      <c r="G208" s="27">
        <f>IF(A208&lt;='Crédito hipotecario'!$D$6,'Crédito hipotecario'!$B$3-Calendario!F208,"")</f>
        <v>107058.83260970096</v>
      </c>
      <c r="H208" s="27">
        <f t="shared" si="3"/>
        <v>912.0335576865941</v>
      </c>
      <c r="I208" s="27">
        <f>IF(A208&lt;='Crédito hipotecario'!$D$6,ABS(PMT('Crédito hipotecario'!$D$4,'Crédito hipotecario'!$D$6,'Crédito hipotecario'!$B$3)),"")</f>
        <v>912.0335576865941</v>
      </c>
    </row>
    <row r="209" spans="1:9" ht="12.75">
      <c r="A209">
        <v>206</v>
      </c>
      <c r="B209" s="25">
        <v>46145</v>
      </c>
      <c r="C209" s="25"/>
      <c r="D209" s="27">
        <f>IF(A209&lt;='Crédito hipotecario'!$D$6,ABS(PPMT('Crédito hipotecario'!$D$4,A209,'Crédito hipotecario'!$D$6,'Crédito hipotecario'!$B$3)),"")</f>
        <v>510.5629354002103</v>
      </c>
      <c r="E209" s="27">
        <f>IF(A209&lt;='Crédito hipotecario'!$D$6,ABS(IPMT('Crédito hipotecario'!$D$4,A209,'Crédito hipotecario'!$D$6,'Crédito hipotecario'!$B$3)),"")</f>
        <v>401.47062228638384</v>
      </c>
      <c r="F209" s="27">
        <f>IF(A209&lt;='Crédito hipotecario'!$D$6,SUM(Calendario!F208,Calendario!D209),"")</f>
        <v>73451.73032569926</v>
      </c>
      <c r="G209" s="27">
        <f>IF(A209&lt;='Crédito hipotecario'!$D$6,'Crédito hipotecario'!$B$3-Calendario!F209,"")</f>
        <v>106548.26967430074</v>
      </c>
      <c r="H209" s="27">
        <f t="shared" si="3"/>
        <v>912.0335576865941</v>
      </c>
      <c r="I209" s="27">
        <f>IF(A209&lt;='Crédito hipotecario'!$D$6,ABS(PMT('Crédito hipotecario'!$D$4,'Crédito hipotecario'!$D$6,'Crédito hipotecario'!$B$3)),"")</f>
        <v>912.0335576865941</v>
      </c>
    </row>
    <row r="210" spans="1:9" ht="12.75">
      <c r="A210">
        <v>207</v>
      </c>
      <c r="B210" s="25">
        <v>46176</v>
      </c>
      <c r="C210" s="25"/>
      <c r="D210" s="27">
        <f>IF(A210&lt;='Crédito hipotecario'!$D$6,ABS(PPMT('Crédito hipotecario'!$D$4,A210,'Crédito hipotecario'!$D$6,'Crédito hipotecario'!$B$3)),"")</f>
        <v>512.477546407961</v>
      </c>
      <c r="E210" s="27">
        <f>IF(A210&lt;='Crédito hipotecario'!$D$6,ABS(IPMT('Crédito hipotecario'!$D$4,A210,'Crédito hipotecario'!$D$6,'Crédito hipotecario'!$B$3)),"")</f>
        <v>399.5560112786332</v>
      </c>
      <c r="F210" s="27">
        <f>IF(A210&lt;='Crédito hipotecario'!$D$6,SUM(Calendario!F209,Calendario!D210),"")</f>
        <v>73964.20787210722</v>
      </c>
      <c r="G210" s="27">
        <f>IF(A210&lt;='Crédito hipotecario'!$D$6,'Crédito hipotecario'!$B$3-Calendario!F210,"")</f>
        <v>106035.79212789278</v>
      </c>
      <c r="H210" s="27">
        <f t="shared" si="3"/>
        <v>912.0335576865941</v>
      </c>
      <c r="I210" s="27">
        <f>IF(A210&lt;='Crédito hipotecario'!$D$6,ABS(PMT('Crédito hipotecario'!$D$4,'Crédito hipotecario'!$D$6,'Crédito hipotecario'!$B$3)),"")</f>
        <v>912.0335576865941</v>
      </c>
    </row>
    <row r="211" spans="1:9" ht="12.75">
      <c r="A211">
        <v>208</v>
      </c>
      <c r="B211" s="25">
        <v>46206</v>
      </c>
      <c r="C211" s="25"/>
      <c r="D211" s="27">
        <f>IF(A211&lt;='Crédito hipotecario'!$D$6,ABS(PPMT('Crédito hipotecario'!$D$4,A211,'Crédito hipotecario'!$D$6,'Crédito hipotecario'!$B$3)),"")</f>
        <v>514.3993372069906</v>
      </c>
      <c r="E211" s="27">
        <f>IF(A211&lt;='Crédito hipotecario'!$D$6,ABS(IPMT('Crédito hipotecario'!$D$4,A211,'Crédito hipotecario'!$D$6,'Crédito hipotecario'!$B$3)),"")</f>
        <v>397.6342204796036</v>
      </c>
      <c r="F211" s="27">
        <f>IF(A211&lt;='Crédito hipotecario'!$D$6,SUM(Calendario!F210,Calendario!D211),"")</f>
        <v>74478.60720931421</v>
      </c>
      <c r="G211" s="27">
        <f>IF(A211&lt;='Crédito hipotecario'!$D$6,'Crédito hipotecario'!$B$3-Calendario!F211,"")</f>
        <v>105521.39279068579</v>
      </c>
      <c r="H211" s="27">
        <f t="shared" si="3"/>
        <v>912.0335576865941</v>
      </c>
      <c r="I211" s="27">
        <f>IF(A211&lt;='Crédito hipotecario'!$D$6,ABS(PMT('Crédito hipotecario'!$D$4,'Crédito hipotecario'!$D$6,'Crédito hipotecario'!$B$3)),"")</f>
        <v>912.0335576865941</v>
      </c>
    </row>
    <row r="212" spans="1:9" ht="12.75">
      <c r="A212">
        <v>209</v>
      </c>
      <c r="B212" s="25">
        <v>46237</v>
      </c>
      <c r="C212" s="25"/>
      <c r="D212" s="27">
        <f>IF(A212&lt;='Crédito hipotecario'!$D$6,ABS(PPMT('Crédito hipotecario'!$D$4,A212,'Crédito hipotecario'!$D$6,'Crédito hipotecario'!$B$3)),"")</f>
        <v>516.3283347215165</v>
      </c>
      <c r="E212" s="27">
        <f>IF(A212&lt;='Crédito hipotecario'!$D$6,ABS(IPMT('Crédito hipotecario'!$D$4,A212,'Crédito hipotecario'!$D$6,'Crédito hipotecario'!$B$3)),"")</f>
        <v>395.70522296507767</v>
      </c>
      <c r="F212" s="27">
        <f>IF(A212&lt;='Crédito hipotecario'!$D$6,SUM(Calendario!F211,Calendario!D212),"")</f>
        <v>74994.93554403573</v>
      </c>
      <c r="G212" s="27">
        <f>IF(A212&lt;='Crédito hipotecario'!$D$6,'Crédito hipotecario'!$B$3-Calendario!F212,"")</f>
        <v>105005.06445596427</v>
      </c>
      <c r="H212" s="27">
        <f t="shared" si="3"/>
        <v>912.0335576865941</v>
      </c>
      <c r="I212" s="27">
        <f>IF(A212&lt;='Crédito hipotecario'!$D$6,ABS(PMT('Crédito hipotecario'!$D$4,'Crédito hipotecario'!$D$6,'Crédito hipotecario'!$B$3)),"")</f>
        <v>912.0335576865941</v>
      </c>
    </row>
    <row r="213" spans="1:9" ht="12.75">
      <c r="A213">
        <v>210</v>
      </c>
      <c r="B213" s="25">
        <v>46268</v>
      </c>
      <c r="C213" s="25"/>
      <c r="D213" s="27">
        <f>IF(A213&lt;='Crédito hipotecario'!$D$6,ABS(PPMT('Crédito hipotecario'!$D$4,A213,'Crédito hipotecario'!$D$6,'Crédito hipotecario'!$B$3)),"")</f>
        <v>518.264565976722</v>
      </c>
      <c r="E213" s="27">
        <f>IF(A213&lt;='Crédito hipotecario'!$D$6,ABS(IPMT('Crédito hipotecario'!$D$4,A213,'Crédito hipotecario'!$D$6,'Crédito hipotecario'!$B$3)),"")</f>
        <v>393.76899170987207</v>
      </c>
      <c r="F213" s="27">
        <f>IF(A213&lt;='Crédito hipotecario'!$D$6,SUM(Calendario!F212,Calendario!D213),"")</f>
        <v>75513.20011001245</v>
      </c>
      <c r="G213" s="27">
        <f>IF(A213&lt;='Crédito hipotecario'!$D$6,'Crédito hipotecario'!$B$3-Calendario!F213,"")</f>
        <v>104486.79988998755</v>
      </c>
      <c r="H213" s="27">
        <f t="shared" si="3"/>
        <v>912.0335576865941</v>
      </c>
      <c r="I213" s="27">
        <f>IF(A213&lt;='Crédito hipotecario'!$D$6,ABS(PMT('Crédito hipotecario'!$D$4,'Crédito hipotecario'!$D$6,'Crédito hipotecario'!$B$3)),"")</f>
        <v>912.0335576865941</v>
      </c>
    </row>
    <row r="214" spans="1:9" ht="12.75">
      <c r="A214">
        <v>211</v>
      </c>
      <c r="B214" s="25">
        <v>46298</v>
      </c>
      <c r="C214" s="25"/>
      <c r="D214" s="27">
        <f>IF(A214&lt;='Crédito hipotecario'!$D$6,ABS(PPMT('Crédito hipotecario'!$D$4,A214,'Crédito hipotecario'!$D$6,'Crédito hipotecario'!$B$3)),"")</f>
        <v>520.2080580991351</v>
      </c>
      <c r="E214" s="27">
        <f>IF(A214&lt;='Crédito hipotecario'!$D$6,ABS(IPMT('Crédito hipotecario'!$D$4,A214,'Crédito hipotecario'!$D$6,'Crédito hipotecario'!$B$3)),"")</f>
        <v>391.82549958745903</v>
      </c>
      <c r="F214" s="27">
        <f>IF(A214&lt;='Crédito hipotecario'!$D$6,SUM(Calendario!F213,Calendario!D214),"")</f>
        <v>76033.40816811158</v>
      </c>
      <c r="G214" s="27">
        <f>IF(A214&lt;='Crédito hipotecario'!$D$6,'Crédito hipotecario'!$B$3-Calendario!F214,"")</f>
        <v>103966.59183188842</v>
      </c>
      <c r="H214" s="27">
        <f t="shared" si="3"/>
        <v>912.0335576865941</v>
      </c>
      <c r="I214" s="27">
        <f>IF(A214&lt;='Crédito hipotecario'!$D$6,ABS(PMT('Crédito hipotecario'!$D$4,'Crédito hipotecario'!$D$6,'Crédito hipotecario'!$B$3)),"")</f>
        <v>912.0335576865941</v>
      </c>
    </row>
    <row r="215" spans="1:9" ht="12.75">
      <c r="A215">
        <v>212</v>
      </c>
      <c r="B215" s="25">
        <v>46329</v>
      </c>
      <c r="C215" s="25"/>
      <c r="D215" s="27">
        <f>IF(A215&lt;='Crédito hipotecario'!$D$6,ABS(PPMT('Crédito hipotecario'!$D$4,A215,'Crédito hipotecario'!$D$6,'Crédito hipotecario'!$B$3)),"")</f>
        <v>522.1588383170069</v>
      </c>
      <c r="E215" s="27">
        <f>IF(A215&lt;='Crédito hipotecario'!$D$6,ABS(IPMT('Crédito hipotecario'!$D$4,A215,'Crédito hipotecario'!$D$6,'Crédito hipotecario'!$B$3)),"")</f>
        <v>389.87471936958724</v>
      </c>
      <c r="F215" s="27">
        <f>IF(A215&lt;='Crédito hipotecario'!$D$6,SUM(Calendario!F214,Calendario!D215),"")</f>
        <v>76555.56700642858</v>
      </c>
      <c r="G215" s="27">
        <f>IF(A215&lt;='Crédito hipotecario'!$D$6,'Crédito hipotecario'!$B$3-Calendario!F215,"")</f>
        <v>103444.43299357142</v>
      </c>
      <c r="H215" s="27">
        <f t="shared" si="3"/>
        <v>912.0335576865941</v>
      </c>
      <c r="I215" s="27">
        <f>IF(A215&lt;='Crédito hipotecario'!$D$6,ABS(PMT('Crédito hipotecario'!$D$4,'Crédito hipotecario'!$D$6,'Crédito hipotecario'!$B$3)),"")</f>
        <v>912.0335576865941</v>
      </c>
    </row>
    <row r="216" spans="1:9" ht="12.75">
      <c r="A216">
        <v>213</v>
      </c>
      <c r="B216" s="25">
        <v>46359</v>
      </c>
      <c r="C216" s="25"/>
      <c r="D216" s="27">
        <f>IF(A216&lt;='Crédito hipotecario'!$D$6,ABS(PPMT('Crédito hipotecario'!$D$4,A216,'Crédito hipotecario'!$D$6,'Crédito hipotecario'!$B$3)),"")</f>
        <v>524.1169339606955</v>
      </c>
      <c r="E216" s="27">
        <f>IF(A216&lt;='Crédito hipotecario'!$D$6,ABS(IPMT('Crédito hipotecario'!$D$4,A216,'Crédito hipotecario'!$D$6,'Crédito hipotecario'!$B$3)),"")</f>
        <v>387.9166237258986</v>
      </c>
      <c r="F216" s="27">
        <f>IF(A216&lt;='Crédito hipotecario'!$D$6,SUM(Calendario!F215,Calendario!D216),"")</f>
        <v>77079.68394038928</v>
      </c>
      <c r="G216" s="27">
        <f>IF(A216&lt;='Crédito hipotecario'!$D$6,'Crédito hipotecario'!$B$3-Calendario!F216,"")</f>
        <v>102920.31605961072</v>
      </c>
      <c r="H216" s="27">
        <f t="shared" si="3"/>
        <v>912.0335576865941</v>
      </c>
      <c r="I216" s="27">
        <f>IF(A216&lt;='Crédito hipotecario'!$D$6,ABS(PMT('Crédito hipotecario'!$D$4,'Crédito hipotecario'!$D$6,'Crédito hipotecario'!$B$3)),"")</f>
        <v>912.0335576865941</v>
      </c>
    </row>
    <row r="217" spans="1:9" ht="12.75">
      <c r="A217">
        <v>214</v>
      </c>
      <c r="B217" s="25">
        <v>46390</v>
      </c>
      <c r="C217" s="25"/>
      <c r="D217" s="27">
        <f>IF(A217&lt;='Crédito hipotecario'!$D$6,ABS(PPMT('Crédito hipotecario'!$D$4,A217,'Crédito hipotecario'!$D$6,'Crédito hipotecario'!$B$3)),"")</f>
        <v>526.0823724630479</v>
      </c>
      <c r="E217" s="27">
        <f>IF(A217&lt;='Crédito hipotecario'!$D$6,ABS(IPMT('Crédito hipotecario'!$D$4,A217,'Crédito hipotecario'!$D$6,'Crédito hipotecario'!$B$3)),"")</f>
        <v>385.9511852235462</v>
      </c>
      <c r="F217" s="27">
        <f>IF(A217&lt;='Crédito hipotecario'!$D$6,SUM(Calendario!F216,Calendario!D217),"")</f>
        <v>77605.76631285233</v>
      </c>
      <c r="G217" s="27">
        <f>IF(A217&lt;='Crédito hipotecario'!$D$6,'Crédito hipotecario'!$B$3-Calendario!F217,"")</f>
        <v>102394.23368714767</v>
      </c>
      <c r="H217" s="27">
        <f t="shared" si="3"/>
        <v>912.0335576865941</v>
      </c>
      <c r="I217" s="27">
        <f>IF(A217&lt;='Crédito hipotecario'!$D$6,ABS(PMT('Crédito hipotecario'!$D$4,'Crédito hipotecario'!$D$6,'Crédito hipotecario'!$B$3)),"")</f>
        <v>912.0335576865941</v>
      </c>
    </row>
    <row r="218" spans="1:9" ht="12.75">
      <c r="A218">
        <v>215</v>
      </c>
      <c r="B218" s="25">
        <v>46421</v>
      </c>
      <c r="C218" s="25"/>
      <c r="D218" s="27">
        <f>IF(A218&lt;='Crédito hipotecario'!$D$6,ABS(PPMT('Crédito hipotecario'!$D$4,A218,'Crédito hipotecario'!$D$6,'Crédito hipotecario'!$B$3)),"")</f>
        <v>528.0551813597845</v>
      </c>
      <c r="E218" s="27">
        <f>IF(A218&lt;='Crédito hipotecario'!$D$6,ABS(IPMT('Crédito hipotecario'!$D$4,A218,'Crédito hipotecario'!$D$6,'Crédito hipotecario'!$B$3)),"")</f>
        <v>383.97837632680967</v>
      </c>
      <c r="F218" s="27">
        <f>IF(A218&lt;='Crédito hipotecario'!$D$6,SUM(Calendario!F217,Calendario!D218),"")</f>
        <v>78133.82149421211</v>
      </c>
      <c r="G218" s="27">
        <f>IF(A218&lt;='Crédito hipotecario'!$D$6,'Crédito hipotecario'!$B$3-Calendario!F218,"")</f>
        <v>101866.17850578789</v>
      </c>
      <c r="H218" s="27">
        <f t="shared" si="3"/>
        <v>912.0335576865941</v>
      </c>
      <c r="I218" s="27">
        <f>IF(A218&lt;='Crédito hipotecario'!$D$6,ABS(PMT('Crédito hipotecario'!$D$4,'Crédito hipotecario'!$D$6,'Crédito hipotecario'!$B$3)),"")</f>
        <v>912.0335576865941</v>
      </c>
    </row>
    <row r="219" spans="1:9" ht="12.75">
      <c r="A219">
        <v>216</v>
      </c>
      <c r="B219" s="25">
        <v>46449</v>
      </c>
      <c r="C219" s="25"/>
      <c r="D219" s="27">
        <f>IF(A219&lt;='Crédito hipotecario'!$D$6,ABS(PPMT('Crédito hipotecario'!$D$4,A219,'Crédito hipotecario'!$D$6,'Crédito hipotecario'!$B$3)),"")</f>
        <v>530.0353882898835</v>
      </c>
      <c r="E219" s="27">
        <f>IF(A219&lt;='Crédito hipotecario'!$D$6,ABS(IPMT('Crédito hipotecario'!$D$4,A219,'Crédito hipotecario'!$D$6,'Crédito hipotecario'!$B$3)),"")</f>
        <v>381.9981693967106</v>
      </c>
      <c r="F219" s="27">
        <f>IF(A219&lt;='Crédito hipotecario'!$D$6,SUM(Calendario!F218,Calendario!D219),"")</f>
        <v>78663.85688250199</v>
      </c>
      <c r="G219" s="27">
        <f>IF(A219&lt;='Crédito hipotecario'!$D$6,'Crédito hipotecario'!$B$3-Calendario!F219,"")</f>
        <v>101336.14311749801</v>
      </c>
      <c r="H219" s="27">
        <f t="shared" si="3"/>
        <v>912.0335576865941</v>
      </c>
      <c r="I219" s="27">
        <f>IF(A219&lt;='Crédito hipotecario'!$D$6,ABS(PMT('Crédito hipotecario'!$D$4,'Crédito hipotecario'!$D$6,'Crédito hipotecario'!$B$3)),"")</f>
        <v>912.0335576865941</v>
      </c>
    </row>
    <row r="220" spans="1:9" ht="12.75">
      <c r="A220">
        <v>217</v>
      </c>
      <c r="B220" s="25">
        <v>46480</v>
      </c>
      <c r="C220" s="25"/>
      <c r="D220" s="27">
        <f>IF(A220&lt;='Crédito hipotecario'!$D$6,ABS(PPMT('Crédito hipotecario'!$D$4,A220,'Crédito hipotecario'!$D$6,'Crédito hipotecario'!$B$3)),"")</f>
        <v>532.0230209959707</v>
      </c>
      <c r="E220" s="27">
        <f>IF(A220&lt;='Crédito hipotecario'!$D$6,ABS(IPMT('Crédito hipotecario'!$D$4,A220,'Crédito hipotecario'!$D$6,'Crédito hipotecario'!$B$3)),"")</f>
        <v>380.0105366906235</v>
      </c>
      <c r="F220" s="27">
        <f>IF(A220&lt;='Crédito hipotecario'!$D$6,SUM(Calendario!F219,Calendario!D220),"")</f>
        <v>79195.87990349796</v>
      </c>
      <c r="G220" s="27">
        <f>IF(A220&lt;='Crédito hipotecario'!$D$6,'Crédito hipotecario'!$B$3-Calendario!F220,"")</f>
        <v>100804.12009650204</v>
      </c>
      <c r="H220" s="27">
        <f t="shared" si="3"/>
        <v>912.0335576865941</v>
      </c>
      <c r="I220" s="27">
        <f>IF(A220&lt;='Crédito hipotecario'!$D$6,ABS(PMT('Crédito hipotecario'!$D$4,'Crédito hipotecario'!$D$6,'Crédito hipotecario'!$B$3)),"")</f>
        <v>912.0335576865941</v>
      </c>
    </row>
    <row r="221" spans="1:9" ht="12.75">
      <c r="A221">
        <v>218</v>
      </c>
      <c r="B221" s="25">
        <v>46510</v>
      </c>
      <c r="C221" s="25"/>
      <c r="D221" s="27">
        <f>IF(A221&lt;='Crédito hipotecario'!$D$6,ABS(PPMT('Crédito hipotecario'!$D$4,A221,'Crédito hipotecario'!$D$6,'Crédito hipotecario'!$B$3)),"")</f>
        <v>534.0181073247055</v>
      </c>
      <c r="E221" s="27">
        <f>IF(A221&lt;='Crédito hipotecario'!$D$6,ABS(IPMT('Crédito hipotecario'!$D$4,A221,'Crédito hipotecario'!$D$6,'Crédito hipotecario'!$B$3)),"")</f>
        <v>378.0154503618886</v>
      </c>
      <c r="F221" s="27">
        <f>IF(A221&lt;='Crédito hipotecario'!$D$6,SUM(Calendario!F220,Calendario!D221),"")</f>
        <v>79729.89801082267</v>
      </c>
      <c r="G221" s="27">
        <f>IF(A221&lt;='Crédito hipotecario'!$D$6,'Crédito hipotecario'!$B$3-Calendario!F221,"")</f>
        <v>100270.10198917733</v>
      </c>
      <c r="H221" s="27">
        <f t="shared" si="3"/>
        <v>912.0335576865941</v>
      </c>
      <c r="I221" s="27">
        <f>IF(A221&lt;='Crédito hipotecario'!$D$6,ABS(PMT('Crédito hipotecario'!$D$4,'Crédito hipotecario'!$D$6,'Crédito hipotecario'!$B$3)),"")</f>
        <v>912.0335576865941</v>
      </c>
    </row>
    <row r="222" spans="1:9" ht="12.75">
      <c r="A222">
        <v>219</v>
      </c>
      <c r="B222" s="25">
        <v>46541</v>
      </c>
      <c r="C222" s="25"/>
      <c r="D222" s="27">
        <f>IF(A222&lt;='Crédito hipotecario'!$D$6,ABS(PPMT('Crédito hipotecario'!$D$4,A222,'Crédito hipotecario'!$D$6,'Crédito hipotecario'!$B$3)),"")</f>
        <v>536.020675227173</v>
      </c>
      <c r="E222" s="27">
        <f>IF(A222&lt;='Crédito hipotecario'!$D$6,ABS(IPMT('Crédito hipotecario'!$D$4,A222,'Crédito hipotecario'!$D$6,'Crédito hipotecario'!$B$3)),"")</f>
        <v>376.0128824594211</v>
      </c>
      <c r="F222" s="27">
        <f>IF(A222&lt;='Crédito hipotecario'!$D$6,SUM(Calendario!F221,Calendario!D222),"")</f>
        <v>80265.91868604984</v>
      </c>
      <c r="G222" s="27">
        <f>IF(A222&lt;='Crédito hipotecario'!$D$6,'Crédito hipotecario'!$B$3-Calendario!F222,"")</f>
        <v>99734.08131395016</v>
      </c>
      <c r="H222" s="27">
        <f t="shared" si="3"/>
        <v>912.0335576865941</v>
      </c>
      <c r="I222" s="27">
        <f>IF(A222&lt;='Crédito hipotecario'!$D$6,ABS(PMT('Crédito hipotecario'!$D$4,'Crédito hipotecario'!$D$6,'Crédito hipotecario'!$B$3)),"")</f>
        <v>912.0335576865941</v>
      </c>
    </row>
    <row r="223" spans="1:9" ht="12.75">
      <c r="A223">
        <v>220</v>
      </c>
      <c r="B223" s="25">
        <v>46571</v>
      </c>
      <c r="C223" s="25"/>
      <c r="D223" s="27">
        <f>IF(A223&lt;='Crédito hipotecario'!$D$6,ABS(PPMT('Crédito hipotecario'!$D$4,A223,'Crédito hipotecario'!$D$6,'Crédito hipotecario'!$B$3)),"")</f>
        <v>538.0307527592748</v>
      </c>
      <c r="E223" s="27">
        <f>IF(A223&lt;='Crédito hipotecario'!$D$6,ABS(IPMT('Crédito hipotecario'!$D$4,A223,'Crédito hipotecario'!$D$6,'Crédito hipotecario'!$B$3)),"")</f>
        <v>374.0028049273193</v>
      </c>
      <c r="F223" s="27">
        <f>IF(A223&lt;='Crédito hipotecario'!$D$6,SUM(Calendario!F222,Calendario!D223),"")</f>
        <v>80803.94943880913</v>
      </c>
      <c r="G223" s="27">
        <f>IF(A223&lt;='Crédito hipotecario'!$D$6,'Crédito hipotecario'!$B$3-Calendario!F223,"")</f>
        <v>99196.05056119087</v>
      </c>
      <c r="H223" s="27">
        <f t="shared" si="3"/>
        <v>912.0335576865941</v>
      </c>
      <c r="I223" s="27">
        <f>IF(A223&lt;='Crédito hipotecario'!$D$6,ABS(PMT('Crédito hipotecario'!$D$4,'Crédito hipotecario'!$D$6,'Crédito hipotecario'!$B$3)),"")</f>
        <v>912.0335576865941</v>
      </c>
    </row>
    <row r="224" spans="1:9" ht="12.75">
      <c r="A224">
        <v>221</v>
      </c>
      <c r="B224" s="25">
        <v>46602</v>
      </c>
      <c r="C224" s="25"/>
      <c r="D224" s="27">
        <f>IF(A224&lt;='Crédito hipotecario'!$D$6,ABS(PPMT('Crédito hipotecario'!$D$4,A224,'Crédito hipotecario'!$D$6,'Crédito hipotecario'!$B$3)),"")</f>
        <v>540.0483680821222</v>
      </c>
      <c r="E224" s="27">
        <f>IF(A224&lt;='Crédito hipotecario'!$D$6,ABS(IPMT('Crédito hipotecario'!$D$4,A224,'Crédito hipotecario'!$D$6,'Crédito hipotecario'!$B$3)),"")</f>
        <v>371.9851896044719</v>
      </c>
      <c r="F224" s="27">
        <f>IF(A224&lt;='Crédito hipotecario'!$D$6,SUM(Calendario!F223,Calendario!D224),"")</f>
        <v>81343.99780689125</v>
      </c>
      <c r="G224" s="27">
        <f>IF(A224&lt;='Crédito hipotecario'!$D$6,'Crédito hipotecario'!$B$3-Calendario!F224,"")</f>
        <v>98656.00219310875</v>
      </c>
      <c r="H224" s="27">
        <f t="shared" si="3"/>
        <v>912.0335576865941</v>
      </c>
      <c r="I224" s="27">
        <f>IF(A224&lt;='Crédito hipotecario'!$D$6,ABS(PMT('Crédito hipotecario'!$D$4,'Crédito hipotecario'!$D$6,'Crédito hipotecario'!$B$3)),"")</f>
        <v>912.0335576865941</v>
      </c>
    </row>
    <row r="225" spans="1:9" ht="12.75">
      <c r="A225">
        <v>222</v>
      </c>
      <c r="B225" s="25">
        <v>46633</v>
      </c>
      <c r="C225" s="25"/>
      <c r="D225" s="27">
        <f>IF(A225&lt;='Crédito hipotecario'!$D$6,ABS(PPMT('Crédito hipotecario'!$D$4,A225,'Crédito hipotecario'!$D$6,'Crédito hipotecario'!$B$3)),"")</f>
        <v>542.07354946243</v>
      </c>
      <c r="E225" s="27">
        <f>IF(A225&lt;='Crédito hipotecario'!$D$6,ABS(IPMT('Crédito hipotecario'!$D$4,A225,'Crédito hipotecario'!$D$6,'Crédito hipotecario'!$B$3)),"")</f>
        <v>369.960008224164</v>
      </c>
      <c r="F225" s="27">
        <f>IF(A225&lt;='Crédito hipotecario'!$D$6,SUM(Calendario!F224,Calendario!D225),"")</f>
        <v>81886.07135635367</v>
      </c>
      <c r="G225" s="27">
        <f>IF(A225&lt;='Crédito hipotecario'!$D$6,'Crédito hipotecario'!$B$3-Calendario!F225,"")</f>
        <v>98113.92864364633</v>
      </c>
      <c r="H225" s="27">
        <f t="shared" si="3"/>
        <v>912.0335576865941</v>
      </c>
      <c r="I225" s="27">
        <f>IF(A225&lt;='Crédito hipotecario'!$D$6,ABS(PMT('Crédito hipotecario'!$D$4,'Crédito hipotecario'!$D$6,'Crédito hipotecario'!$B$3)),"")</f>
        <v>912.0335576865941</v>
      </c>
    </row>
    <row r="226" spans="1:9" ht="12.75">
      <c r="A226">
        <v>223</v>
      </c>
      <c r="B226" s="25">
        <v>46663</v>
      </c>
      <c r="C226" s="25"/>
      <c r="D226" s="27">
        <f>IF(A226&lt;='Crédito hipotecario'!$D$6,ABS(PPMT('Crédito hipotecario'!$D$4,A226,'Crédito hipotecario'!$D$6,'Crédito hipotecario'!$B$3)),"")</f>
        <v>544.1063252729142</v>
      </c>
      <c r="E226" s="27">
        <f>IF(A226&lt;='Crédito hipotecario'!$D$6,ABS(IPMT('Crédito hipotecario'!$D$4,A226,'Crédito hipotecario'!$D$6,'Crédito hipotecario'!$B$3)),"")</f>
        <v>367.9272324136799</v>
      </c>
      <c r="F226" s="27">
        <f>IF(A226&lt;='Crédito hipotecario'!$D$6,SUM(Calendario!F225,Calendario!D226),"")</f>
        <v>82430.17768162658</v>
      </c>
      <c r="G226" s="27">
        <f>IF(A226&lt;='Crédito hipotecario'!$D$6,'Crédito hipotecario'!$B$3-Calendario!F226,"")</f>
        <v>97569.82231837342</v>
      </c>
      <c r="H226" s="27">
        <f t="shared" si="3"/>
        <v>912.0335576865941</v>
      </c>
      <c r="I226" s="27">
        <f>IF(A226&lt;='Crédito hipotecario'!$D$6,ABS(PMT('Crédito hipotecario'!$D$4,'Crédito hipotecario'!$D$6,'Crédito hipotecario'!$B$3)),"")</f>
        <v>912.0335576865941</v>
      </c>
    </row>
    <row r="227" spans="1:9" ht="12.75">
      <c r="A227">
        <v>224</v>
      </c>
      <c r="B227" s="25">
        <v>46694</v>
      </c>
      <c r="C227" s="25"/>
      <c r="D227" s="27">
        <f>IF(A227&lt;='Crédito hipotecario'!$D$6,ABS(PPMT('Crédito hipotecario'!$D$4,A227,'Crédito hipotecario'!$D$6,'Crédito hipotecario'!$B$3)),"")</f>
        <v>546.1467239926875</v>
      </c>
      <c r="E227" s="27">
        <f>IF(A227&lt;='Crédito hipotecario'!$D$6,ABS(IPMT('Crédito hipotecario'!$D$4,A227,'Crédito hipotecario'!$D$6,'Crédito hipotecario'!$B$3)),"")</f>
        <v>365.8868336939066</v>
      </c>
      <c r="F227" s="27">
        <f>IF(A227&lt;='Crédito hipotecario'!$D$6,SUM(Calendario!F226,Calendario!D227),"")</f>
        <v>82976.32440561926</v>
      </c>
      <c r="G227" s="27">
        <f>IF(A227&lt;='Crédito hipotecario'!$D$6,'Crédito hipotecario'!$B$3-Calendario!F227,"")</f>
        <v>97023.67559438074</v>
      </c>
      <c r="H227" s="27">
        <f t="shared" si="3"/>
        <v>912.0335576865941</v>
      </c>
      <c r="I227" s="27">
        <f>IF(A227&lt;='Crédito hipotecario'!$D$6,ABS(PMT('Crédito hipotecario'!$D$4,'Crédito hipotecario'!$D$6,'Crédito hipotecario'!$B$3)),"")</f>
        <v>912.0335576865941</v>
      </c>
    </row>
    <row r="228" spans="1:9" ht="12.75">
      <c r="A228">
        <v>225</v>
      </c>
      <c r="B228" s="25">
        <v>46724</v>
      </c>
      <c r="C228" s="25"/>
      <c r="D228" s="27">
        <f>IF(A228&lt;='Crédito hipotecario'!$D$6,ABS(PPMT('Crédito hipotecario'!$D$4,A228,'Crédito hipotecario'!$D$6,'Crédito hipotecario'!$B$3)),"")</f>
        <v>548.1947742076602</v>
      </c>
      <c r="E228" s="27">
        <f>IF(A228&lt;='Crédito hipotecario'!$D$6,ABS(IPMT('Crédito hipotecario'!$D$4,A228,'Crédito hipotecario'!$D$6,'Crédito hipotecario'!$B$3)),"")</f>
        <v>363.838783478934</v>
      </c>
      <c r="F228" s="27">
        <f>IF(A228&lt;='Crédito hipotecario'!$D$6,SUM(Calendario!F227,Calendario!D228),"")</f>
        <v>83524.51917982692</v>
      </c>
      <c r="G228" s="27">
        <f>IF(A228&lt;='Crédito hipotecario'!$D$6,'Crédito hipotecario'!$B$3-Calendario!F228,"")</f>
        <v>96475.48082017308</v>
      </c>
      <c r="H228" s="27">
        <f t="shared" si="3"/>
        <v>912.0335576865941</v>
      </c>
      <c r="I228" s="27">
        <f>IF(A228&lt;='Crédito hipotecario'!$D$6,ABS(PMT('Crédito hipotecario'!$D$4,'Crédito hipotecario'!$D$6,'Crédito hipotecario'!$B$3)),"")</f>
        <v>912.0335576865941</v>
      </c>
    </row>
    <row r="229" spans="1:9" ht="12.75">
      <c r="A229">
        <v>226</v>
      </c>
      <c r="B229" s="25">
        <v>46755</v>
      </c>
      <c r="C229" s="25"/>
      <c r="D229" s="27">
        <f>IF(A229&lt;='Crédito hipotecario'!$D$6,ABS(PPMT('Crédito hipotecario'!$D$4,A229,'Crédito hipotecario'!$D$6,'Crédito hipotecario'!$B$3)),"")</f>
        <v>550.2505046109388</v>
      </c>
      <c r="E229" s="27">
        <f>IF(A229&lt;='Crédito hipotecario'!$D$6,ABS(IPMT('Crédito hipotecario'!$D$4,A229,'Crédito hipotecario'!$D$6,'Crédito hipotecario'!$B$3)),"")</f>
        <v>361.78305307565523</v>
      </c>
      <c r="F229" s="27">
        <f>IF(A229&lt;='Crédito hipotecario'!$D$6,SUM(Calendario!F228,Calendario!D229),"")</f>
        <v>84074.76968443787</v>
      </c>
      <c r="G229" s="27">
        <f>IF(A229&lt;='Crédito hipotecario'!$D$6,'Crédito hipotecario'!$B$3-Calendario!F229,"")</f>
        <v>95925.23031556213</v>
      </c>
      <c r="H229" s="27">
        <f t="shared" si="3"/>
        <v>912.0335576865941</v>
      </c>
      <c r="I229" s="27">
        <f>IF(A229&lt;='Crédito hipotecario'!$D$6,ABS(PMT('Crédito hipotecario'!$D$4,'Crédito hipotecario'!$D$6,'Crédito hipotecario'!$B$3)),"")</f>
        <v>912.0335576865941</v>
      </c>
    </row>
    <row r="230" spans="1:9" ht="12.75">
      <c r="A230">
        <v>227</v>
      </c>
      <c r="B230" s="25">
        <v>46786</v>
      </c>
      <c r="C230" s="25"/>
      <c r="D230" s="27">
        <f>IF(A230&lt;='Crédito hipotecario'!$D$6,ABS(PPMT('Crédito hipotecario'!$D$4,A230,'Crédito hipotecario'!$D$6,'Crédito hipotecario'!$B$3)),"")</f>
        <v>552.3139440032298</v>
      </c>
      <c r="E230" s="27">
        <f>IF(A230&lt;='Crédito hipotecario'!$D$6,ABS(IPMT('Crédito hipotecario'!$D$4,A230,'Crédito hipotecario'!$D$6,'Crédito hipotecario'!$B$3)),"")</f>
        <v>359.71961368336423</v>
      </c>
      <c r="F230" s="27">
        <f>IF(A230&lt;='Crédito hipotecario'!$D$6,SUM(Calendario!F229,Calendario!D230),"")</f>
        <v>84627.08362844109</v>
      </c>
      <c r="G230" s="27">
        <f>IF(A230&lt;='Crédito hipotecario'!$D$6,'Crédito hipotecario'!$B$3-Calendario!F230,"")</f>
        <v>95372.91637155891</v>
      </c>
      <c r="H230" s="27">
        <f t="shared" si="3"/>
        <v>912.0335576865941</v>
      </c>
      <c r="I230" s="27">
        <f>IF(A230&lt;='Crédito hipotecario'!$D$6,ABS(PMT('Crédito hipotecario'!$D$4,'Crédito hipotecario'!$D$6,'Crédito hipotecario'!$B$3)),"")</f>
        <v>912.0335576865941</v>
      </c>
    </row>
    <row r="231" spans="1:9" ht="12.75">
      <c r="A231">
        <v>228</v>
      </c>
      <c r="B231" s="25">
        <v>46815</v>
      </c>
      <c r="C231" s="25"/>
      <c r="D231" s="27">
        <f>IF(A231&lt;='Crédito hipotecario'!$D$6,ABS(PPMT('Crédito hipotecario'!$D$4,A231,'Crédito hipotecario'!$D$6,'Crédito hipotecario'!$B$3)),"")</f>
        <v>554.3851212932417</v>
      </c>
      <c r="E231" s="27">
        <f>IF(A231&lt;='Crédito hipotecario'!$D$6,ABS(IPMT('Crédito hipotecario'!$D$4,A231,'Crédito hipotecario'!$D$6,'Crédito hipotecario'!$B$3)),"")</f>
        <v>357.6484363933524</v>
      </c>
      <c r="F231" s="27">
        <f>IF(A231&lt;='Crédito hipotecario'!$D$6,SUM(Calendario!F230,Calendario!D231),"")</f>
        <v>85181.46874973433</v>
      </c>
      <c r="G231" s="27">
        <f>IF(A231&lt;='Crédito hipotecario'!$D$6,'Crédito hipotecario'!$B$3-Calendario!F231,"")</f>
        <v>94818.53125026567</v>
      </c>
      <c r="H231" s="27">
        <f t="shared" si="3"/>
        <v>912.0335576865941</v>
      </c>
      <c r="I231" s="27">
        <f>IF(A231&lt;='Crédito hipotecario'!$D$6,ABS(PMT('Crédito hipotecario'!$D$4,'Crédito hipotecario'!$D$6,'Crédito hipotecario'!$B$3)),"")</f>
        <v>912.0335576865941</v>
      </c>
    </row>
    <row r="232" spans="1:9" ht="12.75">
      <c r="A232">
        <v>229</v>
      </c>
      <c r="B232" s="25">
        <v>46846</v>
      </c>
      <c r="C232" s="25"/>
      <c r="D232" s="27">
        <f>IF(A232&lt;='Crédito hipotecario'!$D$6,ABS(PPMT('Crédito hipotecario'!$D$4,A232,'Crédito hipotecario'!$D$6,'Crédito hipotecario'!$B$3)),"")</f>
        <v>556.4640654980914</v>
      </c>
      <c r="E232" s="27">
        <f>IF(A232&lt;='Crédito hipotecario'!$D$6,ABS(IPMT('Crédito hipotecario'!$D$4,A232,'Crédito hipotecario'!$D$6,'Crédito hipotecario'!$B$3)),"")</f>
        <v>355.56949218850275</v>
      </c>
      <c r="F232" s="27">
        <f>IF(A232&lt;='Crédito hipotecario'!$D$6,SUM(Calendario!F231,Calendario!D232),"")</f>
        <v>85737.93281523242</v>
      </c>
      <c r="G232" s="27">
        <f>IF(A232&lt;='Crédito hipotecario'!$D$6,'Crédito hipotecario'!$B$3-Calendario!F232,"")</f>
        <v>94262.06718476758</v>
      </c>
      <c r="H232" s="27">
        <f t="shared" si="3"/>
        <v>912.0335576865941</v>
      </c>
      <c r="I232" s="27">
        <f>IF(A232&lt;='Crédito hipotecario'!$D$6,ABS(PMT('Crédito hipotecario'!$D$4,'Crédito hipotecario'!$D$6,'Crédito hipotecario'!$B$3)),"")</f>
        <v>912.0335576865941</v>
      </c>
    </row>
    <row r="233" spans="1:9" ht="12.75">
      <c r="A233">
        <v>230</v>
      </c>
      <c r="B233" s="25">
        <v>46876</v>
      </c>
      <c r="C233" s="25"/>
      <c r="D233" s="27">
        <f>IF(A233&lt;='Crédito hipotecario'!$D$6,ABS(PPMT('Crédito hipotecario'!$D$4,A233,'Crédito hipotecario'!$D$6,'Crédito hipotecario'!$B$3)),"")</f>
        <v>558.5508057437091</v>
      </c>
      <c r="E233" s="27">
        <f>IF(A233&lt;='Crédito hipotecario'!$D$6,ABS(IPMT('Crédito hipotecario'!$D$4,A233,'Crédito hipotecario'!$D$6,'Crédito hipotecario'!$B$3)),"")</f>
        <v>353.48275194288493</v>
      </c>
      <c r="F233" s="27">
        <f>IF(A233&lt;='Crédito hipotecario'!$D$6,SUM(Calendario!F232,Calendario!D233),"")</f>
        <v>86296.48362097613</v>
      </c>
      <c r="G233" s="27">
        <f>IF(A233&lt;='Crédito hipotecario'!$D$6,'Crédito hipotecario'!$B$3-Calendario!F233,"")</f>
        <v>93703.51637902387</v>
      </c>
      <c r="H233" s="27">
        <f t="shared" si="3"/>
        <v>912.0335576865941</v>
      </c>
      <c r="I233" s="27">
        <f>IF(A233&lt;='Crédito hipotecario'!$D$6,ABS(PMT('Crédito hipotecario'!$D$4,'Crédito hipotecario'!$D$6,'Crédito hipotecario'!$B$3)),"")</f>
        <v>912.0335576865941</v>
      </c>
    </row>
    <row r="234" spans="1:9" ht="12.75">
      <c r="A234">
        <v>231</v>
      </c>
      <c r="B234" s="25">
        <v>46907</v>
      </c>
      <c r="C234" s="25"/>
      <c r="D234" s="27">
        <f>IF(A234&lt;='Crédito hipotecario'!$D$6,ABS(PPMT('Crédito hipotecario'!$D$4,A234,'Crédito hipotecario'!$D$6,'Crédito hipotecario'!$B$3)),"")</f>
        <v>560.6453712652482</v>
      </c>
      <c r="E234" s="27">
        <f>IF(A234&lt;='Crédito hipotecario'!$D$6,ABS(IPMT('Crédito hipotecario'!$D$4,A234,'Crédito hipotecario'!$D$6,'Crédito hipotecario'!$B$3)),"")</f>
        <v>351.38818642134595</v>
      </c>
      <c r="F234" s="27">
        <f>IF(A234&lt;='Crédito hipotecario'!$D$6,SUM(Calendario!F233,Calendario!D234),"")</f>
        <v>86857.12899224137</v>
      </c>
      <c r="G234" s="27">
        <f>IF(A234&lt;='Crédito hipotecario'!$D$6,'Crédito hipotecario'!$B$3-Calendario!F234,"")</f>
        <v>93142.87100775863</v>
      </c>
      <c r="H234" s="27">
        <f t="shared" si="3"/>
        <v>912.0335576865941</v>
      </c>
      <c r="I234" s="27">
        <f>IF(A234&lt;='Crédito hipotecario'!$D$6,ABS(PMT('Crédito hipotecario'!$D$4,'Crédito hipotecario'!$D$6,'Crédito hipotecario'!$B$3)),"")</f>
        <v>912.0335576865941</v>
      </c>
    </row>
    <row r="235" spans="1:9" ht="12.75">
      <c r="A235">
        <v>232</v>
      </c>
      <c r="B235" s="25">
        <v>46937</v>
      </c>
      <c r="C235" s="25"/>
      <c r="D235" s="27">
        <f>IF(A235&lt;='Crédito hipotecario'!$D$6,ABS(PPMT('Crédito hipotecario'!$D$4,A235,'Crédito hipotecario'!$D$6,'Crédito hipotecario'!$B$3)),"")</f>
        <v>562.7477914074929</v>
      </c>
      <c r="E235" s="27">
        <f>IF(A235&lt;='Crédito hipotecario'!$D$6,ABS(IPMT('Crédito hipotecario'!$D$4,A235,'Crédito hipotecario'!$D$6,'Crédito hipotecario'!$B$3)),"")</f>
        <v>349.28576627910127</v>
      </c>
      <c r="F235" s="27">
        <f>IF(A235&lt;='Crédito hipotecario'!$D$6,SUM(Calendario!F234,Calendario!D235),"")</f>
        <v>87419.87678364887</v>
      </c>
      <c r="G235" s="27">
        <f>IF(A235&lt;='Crédito hipotecario'!$D$6,'Crédito hipotecario'!$B$3-Calendario!F235,"")</f>
        <v>92580.12321635113</v>
      </c>
      <c r="H235" s="27">
        <f t="shared" si="3"/>
        <v>912.0335576865941</v>
      </c>
      <c r="I235" s="27">
        <f>IF(A235&lt;='Crédito hipotecario'!$D$6,ABS(PMT('Crédito hipotecario'!$D$4,'Crédito hipotecario'!$D$6,'Crédito hipotecario'!$B$3)),"")</f>
        <v>912.0335576865941</v>
      </c>
    </row>
    <row r="236" spans="1:9" ht="12.75">
      <c r="A236">
        <v>233</v>
      </c>
      <c r="B236" s="25">
        <v>46968</v>
      </c>
      <c r="C236" s="25"/>
      <c r="D236" s="27">
        <f>IF(A236&lt;='Crédito hipotecario'!$D$6,ABS(PPMT('Crédito hipotecario'!$D$4,A236,'Crédito hipotecario'!$D$6,'Crédito hipotecario'!$B$3)),"")</f>
        <v>564.8580956252708</v>
      </c>
      <c r="E236" s="27">
        <f>IF(A236&lt;='Crédito hipotecario'!$D$6,ABS(IPMT('Crédito hipotecario'!$D$4,A236,'Crédito hipotecario'!$D$6,'Crédito hipotecario'!$B$3)),"")</f>
        <v>347.17546206132334</v>
      </c>
      <c r="F236" s="27">
        <f>IF(A236&lt;='Crédito hipotecario'!$D$6,SUM(Calendario!F235,Calendario!D236),"")</f>
        <v>87984.73487927414</v>
      </c>
      <c r="G236" s="27">
        <f>IF(A236&lt;='Crédito hipotecario'!$D$6,'Crédito hipotecario'!$B$3-Calendario!F236,"")</f>
        <v>92015.26512072586</v>
      </c>
      <c r="H236" s="27">
        <f t="shared" si="3"/>
        <v>912.0335576865941</v>
      </c>
      <c r="I236" s="27">
        <f>IF(A236&lt;='Crédito hipotecario'!$D$6,ABS(PMT('Crédito hipotecario'!$D$4,'Crédito hipotecario'!$D$6,'Crédito hipotecario'!$B$3)),"")</f>
        <v>912.0335576865941</v>
      </c>
    </row>
    <row r="237" spans="1:9" ht="12.75">
      <c r="A237">
        <v>234</v>
      </c>
      <c r="B237" s="25">
        <v>46999</v>
      </c>
      <c r="C237" s="25"/>
      <c r="D237" s="27">
        <f>IF(A237&lt;='Crédito hipotecario'!$D$6,ABS(PPMT('Crédito hipotecario'!$D$4,A237,'Crédito hipotecario'!$D$6,'Crédito hipotecario'!$B$3)),"")</f>
        <v>566.9763134838654</v>
      </c>
      <c r="E237" s="27">
        <f>IF(A237&lt;='Crédito hipotecario'!$D$6,ABS(IPMT('Crédito hipotecario'!$D$4,A237,'Crédito hipotecario'!$D$6,'Crédito hipotecario'!$B$3)),"")</f>
        <v>345.05724420272867</v>
      </c>
      <c r="F237" s="27">
        <f>IF(A237&lt;='Crédito hipotecario'!$D$6,SUM(Calendario!F236,Calendario!D237),"")</f>
        <v>88551.71119275801</v>
      </c>
      <c r="G237" s="27">
        <f>IF(A237&lt;='Crédito hipotecario'!$D$6,'Crédito hipotecario'!$B$3-Calendario!F237,"")</f>
        <v>91448.28880724199</v>
      </c>
      <c r="H237" s="27">
        <f t="shared" si="3"/>
        <v>912.0335576865941</v>
      </c>
      <c r="I237" s="27">
        <f>IF(A237&lt;='Crédito hipotecario'!$D$6,ABS(PMT('Crédito hipotecario'!$D$4,'Crédito hipotecario'!$D$6,'Crédito hipotecario'!$B$3)),"")</f>
        <v>912.0335576865941</v>
      </c>
    </row>
    <row r="238" spans="1:9" ht="12.75">
      <c r="A238">
        <v>235</v>
      </c>
      <c r="B238" s="25">
        <v>47029</v>
      </c>
      <c r="C238" s="25"/>
      <c r="D238" s="27">
        <f>IF(A238&lt;='Crédito hipotecario'!$D$6,ABS(PPMT('Crédito hipotecario'!$D$4,A238,'Crédito hipotecario'!$D$6,'Crédito hipotecario'!$B$3)),"")</f>
        <v>569.1024746594301</v>
      </c>
      <c r="E238" s="27">
        <f>IF(A238&lt;='Crédito hipotecario'!$D$6,ABS(IPMT('Crédito hipotecario'!$D$4,A238,'Crédito hipotecario'!$D$6,'Crédito hipotecario'!$B$3)),"")</f>
        <v>342.93108302716405</v>
      </c>
      <c r="F238" s="27">
        <f>IF(A238&lt;='Crédito hipotecario'!$D$6,SUM(Calendario!F237,Calendario!D238),"")</f>
        <v>89120.81366741745</v>
      </c>
      <c r="G238" s="27">
        <f>IF(A238&lt;='Crédito hipotecario'!$D$6,'Crédito hipotecario'!$B$3-Calendario!F238,"")</f>
        <v>90879.18633258255</v>
      </c>
      <c r="H238" s="27">
        <f t="shared" si="3"/>
        <v>912.0335576865941</v>
      </c>
      <c r="I238" s="27">
        <f>IF(A238&lt;='Crédito hipotecario'!$D$6,ABS(PMT('Crédito hipotecario'!$D$4,'Crédito hipotecario'!$D$6,'Crédito hipotecario'!$B$3)),"")</f>
        <v>912.0335576865941</v>
      </c>
    </row>
    <row r="239" spans="1:9" ht="12.75">
      <c r="A239">
        <v>236</v>
      </c>
      <c r="B239" s="25">
        <v>47060</v>
      </c>
      <c r="C239" s="25"/>
      <c r="D239" s="27">
        <f>IF(A239&lt;='Crédito hipotecario'!$D$6,ABS(PPMT('Crédito hipotecario'!$D$4,A239,'Crédito hipotecario'!$D$6,'Crédito hipotecario'!$B$3)),"")</f>
        <v>571.2366089394028</v>
      </c>
      <c r="E239" s="27">
        <f>IF(A239&lt;='Crédito hipotecario'!$D$6,ABS(IPMT('Crédito hipotecario'!$D$4,A239,'Crédito hipotecario'!$D$6,'Crédito hipotecario'!$B$3)),"")</f>
        <v>340.7969487471913</v>
      </c>
      <c r="F239" s="27">
        <f>IF(A239&lt;='Crédito hipotecario'!$D$6,SUM(Calendario!F238,Calendario!D239),"")</f>
        <v>89692.05027635685</v>
      </c>
      <c r="G239" s="27">
        <f>IF(A239&lt;='Crédito hipotecario'!$D$6,'Crédito hipotecario'!$B$3-Calendario!F239,"")</f>
        <v>90307.94972364315</v>
      </c>
      <c r="H239" s="27">
        <f t="shared" si="3"/>
        <v>912.0335576865941</v>
      </c>
      <c r="I239" s="27">
        <f>IF(A239&lt;='Crédito hipotecario'!$D$6,ABS(PMT('Crédito hipotecario'!$D$4,'Crédito hipotecario'!$D$6,'Crédito hipotecario'!$B$3)),"")</f>
        <v>912.0335576865941</v>
      </c>
    </row>
    <row r="240" spans="1:9" ht="12.75">
      <c r="A240">
        <v>237</v>
      </c>
      <c r="B240" s="25">
        <v>47090</v>
      </c>
      <c r="C240" s="25"/>
      <c r="D240" s="27">
        <f>IF(A240&lt;='Crédito hipotecario'!$D$6,ABS(PPMT('Crédito hipotecario'!$D$4,A240,'Crédito hipotecario'!$D$6,'Crédito hipotecario'!$B$3)),"")</f>
        <v>573.3787462229254</v>
      </c>
      <c r="E240" s="27">
        <f>IF(A240&lt;='Crédito hipotecario'!$D$6,ABS(IPMT('Crédito hipotecario'!$D$4,A240,'Crédito hipotecario'!$D$6,'Crédito hipotecario'!$B$3)),"")</f>
        <v>338.65481146366875</v>
      </c>
      <c r="F240" s="27">
        <f>IF(A240&lt;='Crédito hipotecario'!$D$6,SUM(Calendario!F239,Calendario!D240),"")</f>
        <v>90265.42902257977</v>
      </c>
      <c r="G240" s="27">
        <f>IF(A240&lt;='Crédito hipotecario'!$D$6,'Crédito hipotecario'!$B$3-Calendario!F240,"")</f>
        <v>89734.57097742023</v>
      </c>
      <c r="H240" s="27">
        <f t="shared" si="3"/>
        <v>912.0335576865941</v>
      </c>
      <c r="I240" s="27">
        <f>IF(A240&lt;='Crédito hipotecario'!$D$6,ABS(PMT('Crédito hipotecario'!$D$4,'Crédito hipotecario'!$D$6,'Crédito hipotecario'!$B$3)),"")</f>
        <v>912.0335576865941</v>
      </c>
    </row>
    <row r="241" spans="1:9" ht="12.75">
      <c r="A241">
        <v>238</v>
      </c>
      <c r="B241" s="25">
        <v>47121</v>
      </c>
      <c r="C241" s="25"/>
      <c r="D241" s="27">
        <f>IF(A241&lt;='Crédito hipotecario'!$D$6,ABS(PPMT('Crédito hipotecario'!$D$4,A241,'Crédito hipotecario'!$D$6,'Crédito hipotecario'!$B$3)),"")</f>
        <v>575.5289165212614</v>
      </c>
      <c r="E241" s="27">
        <f>IF(A241&lt;='Crédito hipotecario'!$D$6,ABS(IPMT('Crédito hipotecario'!$D$4,A241,'Crédito hipotecario'!$D$6,'Crédito hipotecario'!$B$3)),"")</f>
        <v>336.5046411653327</v>
      </c>
      <c r="F241" s="27">
        <f>IF(A241&lt;='Crédito hipotecario'!$D$6,SUM(Calendario!F240,Calendario!D241),"")</f>
        <v>90840.95793910103</v>
      </c>
      <c r="G241" s="27">
        <f>IF(A241&lt;='Crédito hipotecario'!$D$6,'Crédito hipotecario'!$B$3-Calendario!F241,"")</f>
        <v>89159.04206089897</v>
      </c>
      <c r="H241" s="27">
        <f t="shared" si="3"/>
        <v>912.0335576865941</v>
      </c>
      <c r="I241" s="27">
        <f>IF(A241&lt;='Crédito hipotecario'!$D$6,ABS(PMT('Crédito hipotecario'!$D$4,'Crédito hipotecario'!$D$6,'Crédito hipotecario'!$B$3)),"")</f>
        <v>912.0335576865941</v>
      </c>
    </row>
    <row r="242" spans="1:9" ht="12.75">
      <c r="A242">
        <v>239</v>
      </c>
      <c r="B242" s="25">
        <v>47152</v>
      </c>
      <c r="C242" s="25"/>
      <c r="D242" s="27">
        <f>IF(A242&lt;='Crédito hipotecario'!$D$6,ABS(PPMT('Crédito hipotecario'!$D$4,A242,'Crédito hipotecario'!$D$6,'Crédito hipotecario'!$B$3)),"")</f>
        <v>577.687149958216</v>
      </c>
      <c r="E242" s="27">
        <f>IF(A242&lt;='Crédito hipotecario'!$D$6,ABS(IPMT('Crédito hipotecario'!$D$4,A242,'Crédito hipotecario'!$D$6,'Crédito hipotecario'!$B$3)),"")</f>
        <v>334.3464077283781</v>
      </c>
      <c r="F242" s="27">
        <f>IF(A242&lt;='Crédito hipotecario'!$D$6,SUM(Calendario!F241,Calendario!D242),"")</f>
        <v>91418.64508905925</v>
      </c>
      <c r="G242" s="27">
        <f>IF(A242&lt;='Crédito hipotecario'!$D$6,'Crédito hipotecario'!$B$3-Calendario!F242,"")</f>
        <v>88581.35491094075</v>
      </c>
      <c r="H242" s="27">
        <f t="shared" si="3"/>
        <v>912.0335576865941</v>
      </c>
      <c r="I242" s="27">
        <f>IF(A242&lt;='Crédito hipotecario'!$D$6,ABS(PMT('Crédito hipotecario'!$D$4,'Crédito hipotecario'!$D$6,'Crédito hipotecario'!$B$3)),"")</f>
        <v>912.0335576865941</v>
      </c>
    </row>
    <row r="243" spans="1:9" ht="12.75">
      <c r="A243">
        <v>240</v>
      </c>
      <c r="B243" s="25">
        <v>47180</v>
      </c>
      <c r="C243" s="25"/>
      <c r="D243" s="27">
        <f>IF(A243&lt;='Crédito hipotecario'!$D$6,ABS(PPMT('Crédito hipotecario'!$D$4,A243,'Crédito hipotecario'!$D$6,'Crédito hipotecario'!$B$3)),"")</f>
        <v>579.8534767705592</v>
      </c>
      <c r="E243" s="27">
        <f>IF(A243&lt;='Crédito hipotecario'!$D$6,ABS(IPMT('Crédito hipotecario'!$D$4,A243,'Crédito hipotecario'!$D$6,'Crédito hipotecario'!$B$3)),"")</f>
        <v>332.18008091603497</v>
      </c>
      <c r="F243" s="27">
        <f>IF(A243&lt;='Crédito hipotecario'!$D$6,SUM(Calendario!F242,Calendario!D243),"")</f>
        <v>91998.49856582981</v>
      </c>
      <c r="G243" s="27">
        <f>IF(A243&lt;='Crédito hipotecario'!$D$6,'Crédito hipotecario'!$B$3-Calendario!F243,"")</f>
        <v>88001.50143417019</v>
      </c>
      <c r="H243" s="27">
        <f t="shared" si="3"/>
        <v>912.0335576865941</v>
      </c>
      <c r="I243" s="27">
        <f>IF(A243&lt;='Crédito hipotecario'!$D$6,ABS(PMT('Crédito hipotecario'!$D$4,'Crédito hipotecario'!$D$6,'Crédito hipotecario'!$B$3)),"")</f>
        <v>912.0335576865941</v>
      </c>
    </row>
    <row r="244" spans="1:9" ht="12.75">
      <c r="A244">
        <v>241</v>
      </c>
      <c r="B244" s="25">
        <v>47211</v>
      </c>
      <c r="C244" s="25"/>
      <c r="D244" s="27">
        <f>IF(A244&lt;='Crédito hipotecario'!$D$6,ABS(PPMT('Crédito hipotecario'!$D$4,A244,'Crédito hipotecario'!$D$6,'Crédito hipotecario'!$B$3)),"")</f>
        <v>582.027927308449</v>
      </c>
      <c r="E244" s="27">
        <f>IF(A244&lt;='Crédito hipotecario'!$D$6,ABS(IPMT('Crédito hipotecario'!$D$4,A244,'Crédito hipotecario'!$D$6,'Crédito hipotecario'!$B$3)),"")</f>
        <v>330.00563037814516</v>
      </c>
      <c r="F244" s="27">
        <f>IF(A244&lt;='Crédito hipotecario'!$D$6,SUM(Calendario!F243,Calendario!D244),"")</f>
        <v>92580.52649313826</v>
      </c>
      <c r="G244" s="27">
        <f>IF(A244&lt;='Crédito hipotecario'!$D$6,'Crédito hipotecario'!$B$3-Calendario!F244,"")</f>
        <v>87419.47350686174</v>
      </c>
      <c r="H244" s="27">
        <f t="shared" si="3"/>
        <v>912.0335576865941</v>
      </c>
      <c r="I244" s="27">
        <f>IF(A244&lt;='Crédito hipotecario'!$D$6,ABS(PMT('Crédito hipotecario'!$D$4,'Crédito hipotecario'!$D$6,'Crédito hipotecario'!$B$3)),"")</f>
        <v>912.0335576865941</v>
      </c>
    </row>
    <row r="245" spans="1:9" ht="12.75">
      <c r="A245">
        <v>242</v>
      </c>
      <c r="B245" s="25">
        <v>47241</v>
      </c>
      <c r="C245" s="25"/>
      <c r="D245" s="27">
        <f>IF(A245&lt;='Crédito hipotecario'!$D$6,ABS(PPMT('Crédito hipotecario'!$D$4,A245,'Crédito hipotecario'!$D$6,'Crédito hipotecario'!$B$3)),"")</f>
        <v>584.2105320358555</v>
      </c>
      <c r="E245" s="27">
        <f>IF(A245&lt;='Crédito hipotecario'!$D$6,ABS(IPMT('Crédito hipotecario'!$D$4,A245,'Crédito hipotecario'!$D$6,'Crédito hipotecario'!$B$3)),"")</f>
        <v>327.8230256507386</v>
      </c>
      <c r="F245" s="27">
        <f>IF(A245&lt;='Crédito hipotecario'!$D$6,SUM(Calendario!F244,Calendario!D245),"")</f>
        <v>93164.73702517411</v>
      </c>
      <c r="G245" s="27">
        <f>IF(A245&lt;='Crédito hipotecario'!$D$6,'Crédito hipotecario'!$B$3-Calendario!F245,"")</f>
        <v>86835.26297482589</v>
      </c>
      <c r="H245" s="27">
        <f t="shared" si="3"/>
        <v>912.0335576865941</v>
      </c>
      <c r="I245" s="27">
        <f>IF(A245&lt;='Crédito hipotecario'!$D$6,ABS(PMT('Crédito hipotecario'!$D$4,'Crédito hipotecario'!$D$6,'Crédito hipotecario'!$B$3)),"")</f>
        <v>912.0335576865941</v>
      </c>
    </row>
    <row r="246" spans="1:9" ht="12.75">
      <c r="A246">
        <v>243</v>
      </c>
      <c r="B246" s="25">
        <v>47272</v>
      </c>
      <c r="C246" s="25"/>
      <c r="D246" s="27">
        <f>IF(A246&lt;='Crédito hipotecario'!$D$6,ABS(PPMT('Crédito hipotecario'!$D$4,A246,'Crédito hipotecario'!$D$6,'Crédito hipotecario'!$B$3)),"")</f>
        <v>586.4013215309899</v>
      </c>
      <c r="E246" s="27">
        <f>IF(A246&lt;='Crédito hipotecario'!$D$6,ABS(IPMT('Crédito hipotecario'!$D$4,A246,'Crédito hipotecario'!$D$6,'Crédito hipotecario'!$B$3)),"")</f>
        <v>325.6322361556042</v>
      </c>
      <c r="F246" s="27">
        <f>IF(A246&lt;='Crédito hipotecario'!$D$6,SUM(Calendario!F245,Calendario!D246),"")</f>
        <v>93751.1383467051</v>
      </c>
      <c r="G246" s="27">
        <f>IF(A246&lt;='Crédito hipotecario'!$D$6,'Crédito hipotecario'!$B$3-Calendario!F246,"")</f>
        <v>86248.8616532949</v>
      </c>
      <c r="H246" s="27">
        <f t="shared" si="3"/>
        <v>912.0335576865941</v>
      </c>
      <c r="I246" s="27">
        <f>IF(A246&lt;='Crédito hipotecario'!$D$6,ABS(PMT('Crédito hipotecario'!$D$4,'Crédito hipotecario'!$D$6,'Crédito hipotecario'!$B$3)),"")</f>
        <v>912.0335576865941</v>
      </c>
    </row>
    <row r="247" spans="1:9" ht="12.75">
      <c r="A247">
        <v>244</v>
      </c>
      <c r="B247" s="25">
        <v>47302</v>
      </c>
      <c r="C247" s="25"/>
      <c r="D247" s="27">
        <f>IF(A247&lt;='Crédito hipotecario'!$D$6,ABS(PPMT('Crédito hipotecario'!$D$4,A247,'Crédito hipotecario'!$D$6,'Crédito hipotecario'!$B$3)),"")</f>
        <v>588.6003264867313</v>
      </c>
      <c r="E247" s="27">
        <f>IF(A247&lt;='Crédito hipotecario'!$D$6,ABS(IPMT('Crédito hipotecario'!$D$4,A247,'Crédito hipotecario'!$D$6,'Crédito hipotecario'!$B$3)),"")</f>
        <v>323.43323119986275</v>
      </c>
      <c r="F247" s="27">
        <f>IF(A247&lt;='Crédito hipotecario'!$D$6,SUM(Calendario!F246,Calendario!D247),"")</f>
        <v>94339.73867319184</v>
      </c>
      <c r="G247" s="27">
        <f>IF(A247&lt;='Crédito hipotecario'!$D$6,'Crédito hipotecario'!$B$3-Calendario!F247,"")</f>
        <v>85660.26132680816</v>
      </c>
      <c r="H247" s="27">
        <f t="shared" si="3"/>
        <v>912.0335576865941</v>
      </c>
      <c r="I247" s="27">
        <f>IF(A247&lt;='Crédito hipotecario'!$D$6,ABS(PMT('Crédito hipotecario'!$D$4,'Crédito hipotecario'!$D$6,'Crédito hipotecario'!$B$3)),"")</f>
        <v>912.0335576865941</v>
      </c>
    </row>
    <row r="248" spans="1:9" ht="12.75">
      <c r="A248">
        <v>245</v>
      </c>
      <c r="B248" s="25">
        <v>47333</v>
      </c>
      <c r="C248" s="25"/>
      <c r="D248" s="27">
        <f>IF(A248&lt;='Crédito hipotecario'!$D$6,ABS(PPMT('Crédito hipotecario'!$D$4,A248,'Crédito hipotecario'!$D$6,'Crédito hipotecario'!$B$3)),"")</f>
        <v>590.8075777110562</v>
      </c>
      <c r="E248" s="27">
        <f>IF(A248&lt;='Crédito hipotecario'!$D$6,ABS(IPMT('Crédito hipotecario'!$D$4,A248,'Crédito hipotecario'!$D$6,'Crédito hipotecario'!$B$3)),"")</f>
        <v>321.2259799755379</v>
      </c>
      <c r="F248" s="27">
        <f>IF(A248&lt;='Crédito hipotecario'!$D$6,SUM(Calendario!F247,Calendario!D248),"")</f>
        <v>94930.54625090289</v>
      </c>
      <c r="G248" s="27">
        <f>IF(A248&lt;='Crédito hipotecario'!$D$6,'Crédito hipotecario'!$B$3-Calendario!F248,"")</f>
        <v>85069.45374909711</v>
      </c>
      <c r="H248" s="27">
        <f t="shared" si="3"/>
        <v>912.0335576865941</v>
      </c>
      <c r="I248" s="27">
        <f>IF(A248&lt;='Crédito hipotecario'!$D$6,ABS(PMT('Crédito hipotecario'!$D$4,'Crédito hipotecario'!$D$6,'Crédito hipotecario'!$B$3)),"")</f>
        <v>912.0335576865941</v>
      </c>
    </row>
    <row r="249" spans="1:9" ht="12.75">
      <c r="A249">
        <v>246</v>
      </c>
      <c r="B249" s="25">
        <v>47364</v>
      </c>
      <c r="C249" s="25"/>
      <c r="D249" s="27">
        <f>IF(A249&lt;='Crédito hipotecario'!$D$6,ABS(PPMT('Crédito hipotecario'!$D$4,A249,'Crédito hipotecario'!$D$6,'Crédito hipotecario'!$B$3)),"")</f>
        <v>593.0231061274727</v>
      </c>
      <c r="E249" s="27">
        <f>IF(A249&lt;='Crédito hipotecario'!$D$6,ABS(IPMT('Crédito hipotecario'!$D$4,A249,'Crédito hipotecario'!$D$6,'Crédito hipotecario'!$B$3)),"")</f>
        <v>319.0104515591214</v>
      </c>
      <c r="F249" s="27">
        <f>IF(A249&lt;='Crédito hipotecario'!$D$6,SUM(Calendario!F248,Calendario!D249),"")</f>
        <v>95523.56935703036</v>
      </c>
      <c r="G249" s="27">
        <f>IF(A249&lt;='Crédito hipotecario'!$D$6,'Crédito hipotecario'!$B$3-Calendario!F249,"")</f>
        <v>84476.43064296964</v>
      </c>
      <c r="H249" s="27">
        <f t="shared" si="3"/>
        <v>912.0335576865941</v>
      </c>
      <c r="I249" s="27">
        <f>IF(A249&lt;='Crédito hipotecario'!$D$6,ABS(PMT('Crédito hipotecario'!$D$4,'Crédito hipotecario'!$D$6,'Crédito hipotecario'!$B$3)),"")</f>
        <v>912.0335576865941</v>
      </c>
    </row>
    <row r="250" spans="1:9" ht="12.75">
      <c r="A250">
        <v>247</v>
      </c>
      <c r="B250" s="25">
        <v>47394</v>
      </c>
      <c r="C250" s="25"/>
      <c r="D250" s="27">
        <f>IF(A250&lt;='Crédito hipotecario'!$D$6,ABS(PPMT('Crédito hipotecario'!$D$4,A250,'Crédito hipotecario'!$D$6,'Crédito hipotecario'!$B$3)),"")</f>
        <v>595.2469427754506</v>
      </c>
      <c r="E250" s="27">
        <f>IF(A250&lt;='Crédito hipotecario'!$D$6,ABS(IPMT('Crédito hipotecario'!$D$4,A250,'Crédito hipotecario'!$D$6,'Crédito hipotecario'!$B$3)),"")</f>
        <v>316.7866149111435</v>
      </c>
      <c r="F250" s="27">
        <f>IF(A250&lt;='Crédito hipotecario'!$D$6,SUM(Calendario!F249,Calendario!D250),"")</f>
        <v>96118.81629980581</v>
      </c>
      <c r="G250" s="27">
        <f>IF(A250&lt;='Crédito hipotecario'!$D$6,'Crédito hipotecario'!$B$3-Calendario!F250,"")</f>
        <v>83881.18370019419</v>
      </c>
      <c r="H250" s="27">
        <f t="shared" si="3"/>
        <v>912.0335576865941</v>
      </c>
      <c r="I250" s="27">
        <f>IF(A250&lt;='Crédito hipotecario'!$D$6,ABS(PMT('Crédito hipotecario'!$D$4,'Crédito hipotecario'!$D$6,'Crédito hipotecario'!$B$3)),"")</f>
        <v>912.0335576865941</v>
      </c>
    </row>
    <row r="251" spans="1:9" ht="12.75">
      <c r="A251">
        <v>248</v>
      </c>
      <c r="B251" s="25">
        <v>47425</v>
      </c>
      <c r="C251" s="25"/>
      <c r="D251" s="27">
        <f>IF(A251&lt;='Crédito hipotecario'!$D$6,ABS(PPMT('Crédito hipotecario'!$D$4,A251,'Crédito hipotecario'!$D$6,'Crédito hipotecario'!$B$3)),"")</f>
        <v>597.4791188108586</v>
      </c>
      <c r="E251" s="27">
        <f>IF(A251&lt;='Crédito hipotecario'!$D$6,ABS(IPMT('Crédito hipotecario'!$D$4,A251,'Crédito hipotecario'!$D$6,'Crédito hipotecario'!$B$3)),"")</f>
        <v>314.55443887573557</v>
      </c>
      <c r="F251" s="27">
        <f>IF(A251&lt;='Crédito hipotecario'!$D$6,SUM(Calendario!F250,Calendario!D251),"")</f>
        <v>96716.29541861668</v>
      </c>
      <c r="G251" s="27">
        <f>IF(A251&lt;='Crédito hipotecario'!$D$6,'Crédito hipotecario'!$B$3-Calendario!F251,"")</f>
        <v>83283.70458138332</v>
      </c>
      <c r="H251" s="27">
        <f t="shared" si="3"/>
        <v>912.0335576865941</v>
      </c>
      <c r="I251" s="27">
        <f>IF(A251&lt;='Crédito hipotecario'!$D$6,ABS(PMT('Crédito hipotecario'!$D$4,'Crédito hipotecario'!$D$6,'Crédito hipotecario'!$B$3)),"")</f>
        <v>912.0335576865941</v>
      </c>
    </row>
    <row r="252" spans="1:9" ht="12.75">
      <c r="A252">
        <v>249</v>
      </c>
      <c r="B252" s="25">
        <v>47455</v>
      </c>
      <c r="C252" s="25"/>
      <c r="D252" s="27">
        <f>IF(A252&lt;='Crédito hipotecario'!$D$6,ABS(PPMT('Crédito hipotecario'!$D$4,A252,'Crédito hipotecario'!$D$6,'Crédito hipotecario'!$B$3)),"")</f>
        <v>599.7196655063992</v>
      </c>
      <c r="E252" s="27">
        <f>IF(A252&lt;='Crédito hipotecario'!$D$6,ABS(IPMT('Crédito hipotecario'!$D$4,A252,'Crédito hipotecario'!$D$6,'Crédito hipotecario'!$B$3)),"")</f>
        <v>312.3138921801949</v>
      </c>
      <c r="F252" s="27">
        <f>IF(A252&lt;='Crédito hipotecario'!$D$6,SUM(Calendario!F251,Calendario!D252),"")</f>
        <v>97316.01508412308</v>
      </c>
      <c r="G252" s="27">
        <f>IF(A252&lt;='Crédito hipotecario'!$D$6,'Crédito hipotecario'!$B$3-Calendario!F252,"")</f>
        <v>82683.98491587692</v>
      </c>
      <c r="H252" s="27">
        <f t="shared" si="3"/>
        <v>912.0335576865941</v>
      </c>
      <c r="I252" s="27">
        <f>IF(A252&lt;='Crédito hipotecario'!$D$6,ABS(PMT('Crédito hipotecario'!$D$4,'Crédito hipotecario'!$D$6,'Crédito hipotecario'!$B$3)),"")</f>
        <v>912.0335576865941</v>
      </c>
    </row>
    <row r="253" spans="1:9" ht="12.75">
      <c r="A253">
        <v>250</v>
      </c>
      <c r="B253" s="25">
        <v>47486</v>
      </c>
      <c r="C253" s="25"/>
      <c r="D253" s="27">
        <f>IF(A253&lt;='Crédito hipotecario'!$D$6,ABS(PPMT('Crédito hipotecario'!$D$4,A253,'Crédito hipotecario'!$D$6,'Crédito hipotecario'!$B$3)),"")</f>
        <v>601.9686142520484</v>
      </c>
      <c r="E253" s="27">
        <f>IF(A253&lt;='Crédito hipotecario'!$D$6,ABS(IPMT('Crédito hipotecario'!$D$4,A253,'Crédito hipotecario'!$D$6,'Crédito hipotecario'!$B$3)),"")</f>
        <v>310.0649434345457</v>
      </c>
      <c r="F253" s="27">
        <f>IF(A253&lt;='Crédito hipotecario'!$D$6,SUM(Calendario!F252,Calendario!D253),"")</f>
        <v>97917.98369837513</v>
      </c>
      <c r="G253" s="27">
        <f>IF(A253&lt;='Crédito hipotecario'!$D$6,'Crédito hipotecario'!$B$3-Calendario!F253,"")</f>
        <v>82082.01630162487</v>
      </c>
      <c r="H253" s="27">
        <f t="shared" si="3"/>
        <v>912.0335576865941</v>
      </c>
      <c r="I253" s="27">
        <f>IF(A253&lt;='Crédito hipotecario'!$D$6,ABS(PMT('Crédito hipotecario'!$D$4,'Crédito hipotecario'!$D$6,'Crédito hipotecario'!$B$3)),"")</f>
        <v>912.0335576865941</v>
      </c>
    </row>
    <row r="254" spans="1:9" ht="12.75">
      <c r="A254">
        <v>251</v>
      </c>
      <c r="B254" s="25">
        <v>47517</v>
      </c>
      <c r="C254" s="25"/>
      <c r="D254" s="27">
        <f>IF(A254&lt;='Crédito hipotecario'!$D$6,ABS(PPMT('Crédito hipotecario'!$D$4,A254,'Crédito hipotecario'!$D$6,'Crédito hipotecario'!$B$3)),"")</f>
        <v>604.2259965554936</v>
      </c>
      <c r="E254" s="27">
        <f>IF(A254&lt;='Crédito hipotecario'!$D$6,ABS(IPMT('Crédito hipotecario'!$D$4,A254,'Crédito hipotecario'!$D$6,'Crédito hipotecario'!$B$3)),"")</f>
        <v>307.8075611311005</v>
      </c>
      <c r="F254" s="27">
        <f>IF(A254&lt;='Crédito hipotecario'!$D$6,SUM(Calendario!F253,Calendario!D254),"")</f>
        <v>98522.20969493063</v>
      </c>
      <c r="G254" s="27">
        <f>IF(A254&lt;='Crédito hipotecario'!$D$6,'Crédito hipotecario'!$B$3-Calendario!F254,"")</f>
        <v>81477.79030506937</v>
      </c>
      <c r="H254" s="27">
        <f t="shared" si="3"/>
        <v>912.0335576865941</v>
      </c>
      <c r="I254" s="27">
        <f>IF(A254&lt;='Crédito hipotecario'!$D$6,ABS(PMT('Crédito hipotecario'!$D$4,'Crédito hipotecario'!$D$6,'Crédito hipotecario'!$B$3)),"")</f>
        <v>912.0335576865941</v>
      </c>
    </row>
    <row r="255" spans="1:9" ht="12.75">
      <c r="A255">
        <v>252</v>
      </c>
      <c r="B255" s="25">
        <v>47545</v>
      </c>
      <c r="C255" s="25"/>
      <c r="D255" s="27">
        <f>IF(A255&lt;='Crédito hipotecario'!$D$6,ABS(PPMT('Crédito hipotecario'!$D$4,A255,'Crédito hipotecario'!$D$6,'Crédito hipotecario'!$B$3)),"")</f>
        <v>606.4918440425764</v>
      </c>
      <c r="E255" s="27">
        <f>IF(A255&lt;='Crédito hipotecario'!$D$6,ABS(IPMT('Crédito hipotecario'!$D$4,A255,'Crédito hipotecario'!$D$6,'Crédito hipotecario'!$B$3)),"")</f>
        <v>305.5417136440177</v>
      </c>
      <c r="F255" s="27">
        <f>IF(A255&lt;='Crédito hipotecario'!$D$6,SUM(Calendario!F254,Calendario!D255),"")</f>
        <v>99128.70153897321</v>
      </c>
      <c r="G255" s="27">
        <f>IF(A255&lt;='Crédito hipotecario'!$D$6,'Crédito hipotecario'!$B$3-Calendario!F255,"")</f>
        <v>80871.29846102679</v>
      </c>
      <c r="H255" s="27">
        <f t="shared" si="3"/>
        <v>912.0335576865941</v>
      </c>
      <c r="I255" s="27">
        <f>IF(A255&lt;='Crédito hipotecario'!$D$6,ABS(PMT('Crédito hipotecario'!$D$4,'Crédito hipotecario'!$D$6,'Crédito hipotecario'!$B$3)),"")</f>
        <v>912.0335576865941</v>
      </c>
    </row>
    <row r="256" spans="1:9" ht="12.75">
      <c r="A256">
        <v>253</v>
      </c>
      <c r="B256" s="25">
        <v>47576</v>
      </c>
      <c r="C256" s="25"/>
      <c r="D256" s="27">
        <f>IF(A256&lt;='Crédito hipotecario'!$D$6,ABS(PPMT('Crédito hipotecario'!$D$4,A256,'Crédito hipotecario'!$D$6,'Crédito hipotecario'!$B$3)),"")</f>
        <v>608.766188457736</v>
      </c>
      <c r="E256" s="27">
        <f>IF(A256&lt;='Crédito hipotecario'!$D$6,ABS(IPMT('Crédito hipotecario'!$D$4,A256,'Crédito hipotecario'!$D$6,'Crédito hipotecario'!$B$3)),"")</f>
        <v>303.2673692288581</v>
      </c>
      <c r="F256" s="27">
        <f>IF(A256&lt;='Crédito hipotecario'!$D$6,SUM(Calendario!F255,Calendario!D256),"")</f>
        <v>99737.46772743095</v>
      </c>
      <c r="G256" s="27">
        <f>IF(A256&lt;='Crédito hipotecario'!$D$6,'Crédito hipotecario'!$B$3-Calendario!F256,"")</f>
        <v>80262.53227256905</v>
      </c>
      <c r="H256" s="27">
        <f t="shared" si="3"/>
        <v>912.0335576865941</v>
      </c>
      <c r="I256" s="27">
        <f>IF(A256&lt;='Crédito hipotecario'!$D$6,ABS(PMT('Crédito hipotecario'!$D$4,'Crédito hipotecario'!$D$6,'Crédito hipotecario'!$B$3)),"")</f>
        <v>912.0335576865941</v>
      </c>
    </row>
    <row r="257" spans="1:9" ht="12.75">
      <c r="A257">
        <v>254</v>
      </c>
      <c r="B257" s="25">
        <v>47606</v>
      </c>
      <c r="C257" s="25"/>
      <c r="D257" s="27">
        <f>IF(A257&lt;='Crédito hipotecario'!$D$6,ABS(PPMT('Crédito hipotecario'!$D$4,A257,'Crédito hipotecario'!$D$6,'Crédito hipotecario'!$B$3)),"")</f>
        <v>611.0490616644527</v>
      </c>
      <c r="E257" s="27">
        <f>IF(A257&lt;='Crédito hipotecario'!$D$6,ABS(IPMT('Crédito hipotecario'!$D$4,A257,'Crédito hipotecario'!$D$6,'Crédito hipotecario'!$B$3)),"")</f>
        <v>300.98449602214146</v>
      </c>
      <c r="F257" s="27">
        <f>IF(A257&lt;='Crédito hipotecario'!$D$6,SUM(Calendario!F256,Calendario!D257),"")</f>
        <v>100348.5167890954</v>
      </c>
      <c r="G257" s="27">
        <f>IF(A257&lt;='Crédito hipotecario'!$D$6,'Crédito hipotecario'!$B$3-Calendario!F257,"")</f>
        <v>79651.4832109046</v>
      </c>
      <c r="H257" s="27">
        <f t="shared" si="3"/>
        <v>912.0335576865941</v>
      </c>
      <c r="I257" s="27">
        <f>IF(A257&lt;='Crédito hipotecario'!$D$6,ABS(PMT('Crédito hipotecario'!$D$4,'Crédito hipotecario'!$D$6,'Crédito hipotecario'!$B$3)),"")</f>
        <v>912.0335576865941</v>
      </c>
    </row>
    <row r="258" spans="1:9" ht="12.75">
      <c r="A258">
        <v>255</v>
      </c>
      <c r="B258" s="25">
        <v>47637</v>
      </c>
      <c r="C258" s="25"/>
      <c r="D258" s="27">
        <f>IF(A258&lt;='Crédito hipotecario'!$D$6,ABS(PPMT('Crédito hipotecario'!$D$4,A258,'Crédito hipotecario'!$D$6,'Crédito hipotecario'!$B$3)),"")</f>
        <v>613.3404956456941</v>
      </c>
      <c r="E258" s="27">
        <f>IF(A258&lt;='Crédito hipotecario'!$D$6,ABS(IPMT('Crédito hipotecario'!$D$4,A258,'Crédito hipotecario'!$D$6,'Crédito hipotecario'!$B$3)),"")</f>
        <v>298.69306204090003</v>
      </c>
      <c r="F258" s="27">
        <f>IF(A258&lt;='Crédito hipotecario'!$D$6,SUM(Calendario!F257,Calendario!D258),"")</f>
        <v>100961.8572847411</v>
      </c>
      <c r="G258" s="27">
        <f>IF(A258&lt;='Crédito hipotecario'!$D$6,'Crédito hipotecario'!$B$3-Calendario!F258,"")</f>
        <v>79038.1427152589</v>
      </c>
      <c r="H258" s="27">
        <f t="shared" si="3"/>
        <v>912.0335576865941</v>
      </c>
      <c r="I258" s="27">
        <f>IF(A258&lt;='Crédito hipotecario'!$D$6,ABS(PMT('Crédito hipotecario'!$D$4,'Crédito hipotecario'!$D$6,'Crédito hipotecario'!$B$3)),"")</f>
        <v>912.0335576865941</v>
      </c>
    </row>
    <row r="259" spans="1:9" ht="12.75">
      <c r="A259">
        <v>256</v>
      </c>
      <c r="B259" s="25">
        <v>47667</v>
      </c>
      <c r="C259" s="25"/>
      <c r="D259" s="27">
        <f>IF(A259&lt;='Crédito hipotecario'!$D$6,ABS(PPMT('Crédito hipotecario'!$D$4,A259,'Crédito hipotecario'!$D$6,'Crédito hipotecario'!$B$3)),"")</f>
        <v>615.6405225043654</v>
      </c>
      <c r="E259" s="27">
        <f>IF(A259&lt;='Crédito hipotecario'!$D$6,ABS(IPMT('Crédito hipotecario'!$D$4,A259,'Crédito hipotecario'!$D$6,'Crédito hipotecario'!$B$3)),"")</f>
        <v>296.39303518222863</v>
      </c>
      <c r="F259" s="27">
        <f>IF(A259&lt;='Crédito hipotecario'!$D$6,SUM(Calendario!F258,Calendario!D259),"")</f>
        <v>101577.49780724547</v>
      </c>
      <c r="G259" s="27">
        <f>IF(A259&lt;='Crédito hipotecario'!$D$6,'Crédito hipotecario'!$B$3-Calendario!F259,"")</f>
        <v>78422.50219275453</v>
      </c>
      <c r="H259" s="27">
        <f t="shared" si="3"/>
        <v>912.0335576865941</v>
      </c>
      <c r="I259" s="27">
        <f>IF(A259&lt;='Crédito hipotecario'!$D$6,ABS(PMT('Crédito hipotecario'!$D$4,'Crédito hipotecario'!$D$6,'Crédito hipotecario'!$B$3)),"")</f>
        <v>912.0335576865941</v>
      </c>
    </row>
    <row r="260" spans="1:9" ht="12.75">
      <c r="A260">
        <v>257</v>
      </c>
      <c r="B260" s="25">
        <v>47698</v>
      </c>
      <c r="C260" s="25"/>
      <c r="D260" s="27">
        <f>IF(A260&lt;='Crédito hipotecario'!$D$6,ABS(PPMT('Crédito hipotecario'!$D$4,A260,'Crédito hipotecario'!$D$6,'Crédito hipotecario'!$B$3)),"")</f>
        <v>617.9491744637568</v>
      </c>
      <c r="E260" s="27">
        <f>IF(A260&lt;='Crédito hipotecario'!$D$6,ABS(IPMT('Crédito hipotecario'!$D$4,A260,'Crédito hipotecario'!$D$6,'Crédito hipotecario'!$B$3)),"")</f>
        <v>294.08438322283735</v>
      </c>
      <c r="F260" s="27">
        <f>IF(A260&lt;='Crédito hipotecario'!$D$6,SUM(Calendario!F259,Calendario!D260),"")</f>
        <v>102195.44698170923</v>
      </c>
      <c r="G260" s="27">
        <f>IF(A260&lt;='Crédito hipotecario'!$D$6,'Crédito hipotecario'!$B$3-Calendario!F260,"")</f>
        <v>77804.55301829077</v>
      </c>
      <c r="H260" s="27">
        <f t="shared" si="3"/>
        <v>912.0335576865941</v>
      </c>
      <c r="I260" s="27">
        <f>IF(A260&lt;='Crédito hipotecario'!$D$6,ABS(PMT('Crédito hipotecario'!$D$4,'Crédito hipotecario'!$D$6,'Crédito hipotecario'!$B$3)),"")</f>
        <v>912.0335576865941</v>
      </c>
    </row>
    <row r="261" spans="1:9" ht="12.75">
      <c r="A261">
        <v>258</v>
      </c>
      <c r="B261" s="25">
        <v>47729</v>
      </c>
      <c r="C261" s="25"/>
      <c r="D261" s="27">
        <f>IF(A261&lt;='Crédito hipotecario'!$D$6,ABS(PPMT('Crédito hipotecario'!$D$4,A261,'Crédito hipotecario'!$D$6,'Crédito hipotecario'!$B$3)),"")</f>
        <v>620.266483867996</v>
      </c>
      <c r="E261" s="27">
        <f>IF(A261&lt;='Crédito hipotecario'!$D$6,ABS(IPMT('Crédito hipotecario'!$D$4,A261,'Crédito hipotecario'!$D$6,'Crédito hipotecario'!$B$3)),"")</f>
        <v>291.7670738185981</v>
      </c>
      <c r="F261" s="27">
        <f>IF(A261&lt;='Crédito hipotecario'!$D$6,SUM(Calendario!F260,Calendario!D261),"")</f>
        <v>102815.71346557722</v>
      </c>
      <c r="G261" s="27">
        <f>IF(A261&lt;='Crédito hipotecario'!$D$6,'Crédito hipotecario'!$B$3-Calendario!F261,"")</f>
        <v>77184.28653442278</v>
      </c>
      <c r="H261" s="27">
        <f aca="true" t="shared" si="4" ref="H261:H324">D261+E261</f>
        <v>912.0335576865941</v>
      </c>
      <c r="I261" s="27">
        <f>IF(A261&lt;='Crédito hipotecario'!$D$6,ABS(PMT('Crédito hipotecario'!$D$4,'Crédito hipotecario'!$D$6,'Crédito hipotecario'!$B$3)),"")</f>
        <v>912.0335576865941</v>
      </c>
    </row>
    <row r="262" spans="1:9" ht="12.75">
      <c r="A262">
        <v>259</v>
      </c>
      <c r="B262" s="25">
        <v>47759</v>
      </c>
      <c r="C262" s="25"/>
      <c r="D262" s="27">
        <f>IF(A262&lt;='Crédito hipotecario'!$D$6,ABS(PPMT('Crédito hipotecario'!$D$4,A262,'Crédito hipotecario'!$D$6,'Crédito hipotecario'!$B$3)),"")</f>
        <v>622.5924831825009</v>
      </c>
      <c r="E262" s="27">
        <f>IF(A262&lt;='Crédito hipotecario'!$D$6,ABS(IPMT('Crédito hipotecario'!$D$4,A262,'Crédito hipotecario'!$D$6,'Crédito hipotecario'!$B$3)),"")</f>
        <v>289.44107450409325</v>
      </c>
      <c r="F262" s="27">
        <f>IF(A262&lt;='Crédito hipotecario'!$D$6,SUM(Calendario!F261,Calendario!D262),"")</f>
        <v>103438.30594875972</v>
      </c>
      <c r="G262" s="27">
        <f>IF(A262&lt;='Crédito hipotecario'!$D$6,'Crédito hipotecario'!$B$3-Calendario!F262,"")</f>
        <v>76561.69405124028</v>
      </c>
      <c r="H262" s="27">
        <f t="shared" si="4"/>
        <v>912.0335576865941</v>
      </c>
      <c r="I262" s="27">
        <f>IF(A262&lt;='Crédito hipotecario'!$D$6,ABS(PMT('Crédito hipotecario'!$D$4,'Crédito hipotecario'!$D$6,'Crédito hipotecario'!$B$3)),"")</f>
        <v>912.0335576865941</v>
      </c>
    </row>
    <row r="263" spans="1:9" ht="12.75">
      <c r="A263">
        <v>260</v>
      </c>
      <c r="B263" s="25">
        <v>47790</v>
      </c>
      <c r="C263" s="25"/>
      <c r="D263" s="27">
        <f>IF(A263&lt;='Crédito hipotecario'!$D$6,ABS(PPMT('Crédito hipotecario'!$D$4,A263,'Crédito hipotecario'!$D$6,'Crédito hipotecario'!$B$3)),"")</f>
        <v>624.9272049944352</v>
      </c>
      <c r="E263" s="27">
        <f>IF(A263&lt;='Crédito hipotecario'!$D$6,ABS(IPMT('Crédito hipotecario'!$D$4,A263,'Crédito hipotecario'!$D$6,'Crédito hipotecario'!$B$3)),"")</f>
        <v>287.1063526921589</v>
      </c>
      <c r="F263" s="27">
        <f>IF(A263&lt;='Crédito hipotecario'!$D$6,SUM(Calendario!F262,Calendario!D263),"")</f>
        <v>104063.23315375416</v>
      </c>
      <c r="G263" s="27">
        <f>IF(A263&lt;='Crédito hipotecario'!$D$6,'Crédito hipotecario'!$B$3-Calendario!F263,"")</f>
        <v>75936.76684624584</v>
      </c>
      <c r="H263" s="27">
        <f t="shared" si="4"/>
        <v>912.0335576865941</v>
      </c>
      <c r="I263" s="27">
        <f>IF(A263&lt;='Crédito hipotecario'!$D$6,ABS(PMT('Crédito hipotecario'!$D$4,'Crédito hipotecario'!$D$6,'Crédito hipotecario'!$B$3)),"")</f>
        <v>912.0335576865941</v>
      </c>
    </row>
    <row r="264" spans="1:9" ht="12.75">
      <c r="A264">
        <v>261</v>
      </c>
      <c r="B264" s="25">
        <v>47820</v>
      </c>
      <c r="C264" s="25"/>
      <c r="D264" s="27">
        <f>IF(A264&lt;='Crédito hipotecario'!$D$6,ABS(PPMT('Crédito hipotecario'!$D$4,A264,'Crédito hipotecario'!$D$6,'Crédito hipotecario'!$B$3)),"")</f>
        <v>627.2706820131643</v>
      </c>
      <c r="E264" s="27">
        <f>IF(A264&lt;='Crédito hipotecario'!$D$6,ABS(IPMT('Crédito hipotecario'!$D$4,A264,'Crédito hipotecario'!$D$6,'Crédito hipotecario'!$B$3)),"")</f>
        <v>284.7628756734298</v>
      </c>
      <c r="F264" s="27">
        <f>IF(A264&lt;='Crédito hipotecario'!$D$6,SUM(Calendario!F263,Calendario!D264),"")</f>
        <v>104690.50383576733</v>
      </c>
      <c r="G264" s="27">
        <f>IF(A264&lt;='Crédito hipotecario'!$D$6,'Crédito hipotecario'!$B$3-Calendario!F264,"")</f>
        <v>75309.49616423267</v>
      </c>
      <c r="H264" s="27">
        <f t="shared" si="4"/>
        <v>912.0335576865941</v>
      </c>
      <c r="I264" s="27">
        <f>IF(A264&lt;='Crédito hipotecario'!$D$6,ABS(PMT('Crédito hipotecario'!$D$4,'Crédito hipotecario'!$D$6,'Crédito hipotecario'!$B$3)),"")</f>
        <v>912.0335576865941</v>
      </c>
    </row>
    <row r="265" spans="1:9" ht="12.75">
      <c r="A265">
        <v>262</v>
      </c>
      <c r="B265" s="25">
        <v>47851</v>
      </c>
      <c r="C265" s="25"/>
      <c r="D265" s="27">
        <f>IF(A265&lt;='Crédito hipotecario'!$D$6,ABS(PPMT('Crédito hipotecario'!$D$4,A265,'Crédito hipotecario'!$D$6,'Crédito hipotecario'!$B$3)),"")</f>
        <v>629.6229470707135</v>
      </c>
      <c r="E265" s="27">
        <f>IF(A265&lt;='Crédito hipotecario'!$D$6,ABS(IPMT('Crédito hipotecario'!$D$4,A265,'Crédito hipotecario'!$D$6,'Crédito hipotecario'!$B$3)),"")</f>
        <v>282.41061061588056</v>
      </c>
      <c r="F265" s="27">
        <f>IF(A265&lt;='Crédito hipotecario'!$D$6,SUM(Calendario!F264,Calendario!D265),"")</f>
        <v>105320.12678283805</v>
      </c>
      <c r="G265" s="27">
        <f>IF(A265&lt;='Crédito hipotecario'!$D$6,'Crédito hipotecario'!$B$3-Calendario!F265,"")</f>
        <v>74679.87321716195</v>
      </c>
      <c r="H265" s="27">
        <f t="shared" si="4"/>
        <v>912.0335576865941</v>
      </c>
      <c r="I265" s="27">
        <f>IF(A265&lt;='Crédito hipotecario'!$D$6,ABS(PMT('Crédito hipotecario'!$D$4,'Crédito hipotecario'!$D$6,'Crédito hipotecario'!$B$3)),"")</f>
        <v>912.0335576865941</v>
      </c>
    </row>
    <row r="266" spans="1:9" ht="12.75">
      <c r="A266">
        <v>263</v>
      </c>
      <c r="B266" s="25">
        <v>47882</v>
      </c>
      <c r="C266" s="25"/>
      <c r="D266" s="27">
        <f>IF(A266&lt;='Crédito hipotecario'!$D$6,ABS(PPMT('Crédito hipotecario'!$D$4,A266,'Crédito hipotecario'!$D$6,'Crédito hipotecario'!$B$3)),"")</f>
        <v>631.9840331222289</v>
      </c>
      <c r="E266" s="27">
        <f>IF(A266&lt;='Crédito hipotecario'!$D$6,ABS(IPMT('Crédito hipotecario'!$D$4,A266,'Crédito hipotecario'!$D$6,'Crédito hipotecario'!$B$3)),"")</f>
        <v>280.04952456436524</v>
      </c>
      <c r="F266" s="27">
        <f>IF(A266&lt;='Crédito hipotecario'!$D$6,SUM(Calendario!F265,Calendario!D266),"")</f>
        <v>105952.11081596027</v>
      </c>
      <c r="G266" s="27">
        <f>IF(A266&lt;='Crédito hipotecario'!$D$6,'Crédito hipotecario'!$B$3-Calendario!F266,"")</f>
        <v>74047.88918403973</v>
      </c>
      <c r="H266" s="27">
        <f t="shared" si="4"/>
        <v>912.0335576865941</v>
      </c>
      <c r="I266" s="27">
        <f>IF(A266&lt;='Crédito hipotecario'!$D$6,ABS(PMT('Crédito hipotecario'!$D$4,'Crédito hipotecario'!$D$6,'Crédito hipotecario'!$B$3)),"")</f>
        <v>912.0335576865941</v>
      </c>
    </row>
    <row r="267" spans="1:9" ht="12.75">
      <c r="A267">
        <v>264</v>
      </c>
      <c r="B267" s="25">
        <v>47910</v>
      </c>
      <c r="C267" s="25"/>
      <c r="D267" s="27">
        <f>IF(A267&lt;='Crédito hipotecario'!$D$6,ABS(PPMT('Crédito hipotecario'!$D$4,A267,'Crédito hipotecario'!$D$6,'Crédito hipotecario'!$B$3)),"")</f>
        <v>634.3539732464369</v>
      </c>
      <c r="E267" s="27">
        <f>IF(A267&lt;='Crédito hipotecario'!$D$6,ABS(IPMT('Crédito hipotecario'!$D$4,A267,'Crédito hipotecario'!$D$6,'Crédito hipotecario'!$B$3)),"")</f>
        <v>277.67958444015727</v>
      </c>
      <c r="F267" s="27">
        <f>IF(A267&lt;='Crédito hipotecario'!$D$6,SUM(Calendario!F266,Calendario!D267),"")</f>
        <v>106586.46478920672</v>
      </c>
      <c r="G267" s="27">
        <f>IF(A267&lt;='Crédito hipotecario'!$D$6,'Crédito hipotecario'!$B$3-Calendario!F267,"")</f>
        <v>73413.53521079328</v>
      </c>
      <c r="H267" s="27">
        <f t="shared" si="4"/>
        <v>912.0335576865941</v>
      </c>
      <c r="I267" s="27">
        <f>IF(A267&lt;='Crédito hipotecario'!$D$6,ABS(PMT('Crédito hipotecario'!$D$4,'Crédito hipotecario'!$D$6,'Crédito hipotecario'!$B$3)),"")</f>
        <v>912.0335576865941</v>
      </c>
    </row>
    <row r="268" spans="1:9" ht="12.75">
      <c r="A268">
        <v>265</v>
      </c>
      <c r="B268" s="25">
        <v>47941</v>
      </c>
      <c r="C268" s="25"/>
      <c r="D268" s="27">
        <f>IF(A268&lt;='Crédito hipotecario'!$D$6,ABS(PPMT('Crédito hipotecario'!$D$4,A268,'Crédito hipotecario'!$D$6,'Crédito hipotecario'!$B$3)),"")</f>
        <v>636.7328006461112</v>
      </c>
      <c r="E268" s="27">
        <f>IF(A268&lt;='Crédito hipotecario'!$D$6,ABS(IPMT('Crédito hipotecario'!$D$4,A268,'Crédito hipotecario'!$D$6,'Crédito hipotecario'!$B$3)),"")</f>
        <v>275.300757040483</v>
      </c>
      <c r="F268" s="27">
        <f>IF(A268&lt;='Crédito hipotecario'!$D$6,SUM(Calendario!F267,Calendario!D268),"")</f>
        <v>107223.19758985283</v>
      </c>
      <c r="G268" s="27">
        <f>IF(A268&lt;='Crédito hipotecario'!$D$6,'Crédito hipotecario'!$B$3-Calendario!F268,"")</f>
        <v>72776.80241014717</v>
      </c>
      <c r="H268" s="27">
        <f t="shared" si="4"/>
        <v>912.0335576865941</v>
      </c>
      <c r="I268" s="27">
        <f>IF(A268&lt;='Crédito hipotecario'!$D$6,ABS(PMT('Crédito hipotecario'!$D$4,'Crédito hipotecario'!$D$6,'Crédito hipotecario'!$B$3)),"")</f>
        <v>912.0335576865941</v>
      </c>
    </row>
    <row r="269" spans="1:9" ht="12.75">
      <c r="A269">
        <v>266</v>
      </c>
      <c r="B269" s="25">
        <v>47971</v>
      </c>
      <c r="C269" s="25"/>
      <c r="D269" s="27">
        <f>IF(A269&lt;='Crédito hipotecario'!$D$6,ABS(PPMT('Crédito hipotecario'!$D$4,A269,'Crédito hipotecario'!$D$6,'Crédito hipotecario'!$B$3)),"")</f>
        <v>639.1205486485337</v>
      </c>
      <c r="E269" s="27">
        <f>IF(A269&lt;='Crédito hipotecario'!$D$6,ABS(IPMT('Crédito hipotecario'!$D$4,A269,'Crédito hipotecario'!$D$6,'Crédito hipotecario'!$B$3)),"")</f>
        <v>272.91300903806035</v>
      </c>
      <c r="F269" s="27">
        <f>IF(A269&lt;='Crédito hipotecario'!$D$6,SUM(Calendario!F268,Calendario!D269),"")</f>
        <v>107862.31813850136</v>
      </c>
      <c r="G269" s="27">
        <f>IF(A269&lt;='Crédito hipotecario'!$D$6,'Crédito hipotecario'!$B$3-Calendario!F269,"")</f>
        <v>72137.68186149864</v>
      </c>
      <c r="H269" s="27">
        <f t="shared" si="4"/>
        <v>912.0335576865941</v>
      </c>
      <c r="I269" s="27">
        <f>IF(A269&lt;='Crédito hipotecario'!$D$6,ABS(PMT('Crédito hipotecario'!$D$4,'Crédito hipotecario'!$D$6,'Crédito hipotecario'!$B$3)),"")</f>
        <v>912.0335576865941</v>
      </c>
    </row>
    <row r="270" spans="1:9" ht="12.75">
      <c r="A270">
        <v>267</v>
      </c>
      <c r="B270" s="25">
        <v>48002</v>
      </c>
      <c r="C270" s="25"/>
      <c r="D270" s="27">
        <f>IF(A270&lt;='Crédito hipotecario'!$D$6,ABS(PPMT('Crédito hipotecario'!$D$4,A270,'Crédito hipotecario'!$D$6,'Crédito hipotecario'!$B$3)),"")</f>
        <v>641.5172507059658</v>
      </c>
      <c r="E270" s="27">
        <f>IF(A270&lt;='Crédito hipotecario'!$D$6,ABS(IPMT('Crédito hipotecario'!$D$4,A270,'Crédito hipotecario'!$D$6,'Crédito hipotecario'!$B$3)),"")</f>
        <v>270.51630698062837</v>
      </c>
      <c r="F270" s="27">
        <f>IF(A270&lt;='Crédito hipotecario'!$D$6,SUM(Calendario!F269,Calendario!D270),"")</f>
        <v>108503.83538920732</v>
      </c>
      <c r="G270" s="27">
        <f>IF(A270&lt;='Crédito hipotecario'!$D$6,'Crédito hipotecario'!$B$3-Calendario!F270,"")</f>
        <v>71496.16461079268</v>
      </c>
      <c r="H270" s="27">
        <f t="shared" si="4"/>
        <v>912.0335576865941</v>
      </c>
      <c r="I270" s="27">
        <f>IF(A270&lt;='Crédito hipotecario'!$D$6,ABS(PMT('Crédito hipotecario'!$D$4,'Crédito hipotecario'!$D$6,'Crédito hipotecario'!$B$3)),"")</f>
        <v>912.0335576865941</v>
      </c>
    </row>
    <row r="271" spans="1:9" ht="12.75">
      <c r="A271">
        <v>268</v>
      </c>
      <c r="B271" s="25">
        <v>48032</v>
      </c>
      <c r="C271" s="25"/>
      <c r="D271" s="27">
        <f>IF(A271&lt;='Crédito hipotecario'!$D$6,ABS(PPMT('Crédito hipotecario'!$D$4,A271,'Crédito hipotecario'!$D$6,'Crédito hipotecario'!$B$3)),"")</f>
        <v>643.9229403961132</v>
      </c>
      <c r="E271" s="27">
        <f>IF(A271&lt;='Crédito hipotecario'!$D$6,ABS(IPMT('Crédito hipotecario'!$D$4,A271,'Crédito hipotecario'!$D$6,'Crédito hipotecario'!$B$3)),"")</f>
        <v>268.11061729048095</v>
      </c>
      <c r="F271" s="27">
        <f>IF(A271&lt;='Crédito hipotecario'!$D$6,SUM(Calendario!F270,Calendario!D271),"")</f>
        <v>109147.75832960343</v>
      </c>
      <c r="G271" s="27">
        <f>IF(A271&lt;='Crédito hipotecario'!$D$6,'Crédito hipotecario'!$B$3-Calendario!F271,"")</f>
        <v>70852.24167039657</v>
      </c>
      <c r="H271" s="27">
        <f t="shared" si="4"/>
        <v>912.0335576865941</v>
      </c>
      <c r="I271" s="27">
        <f>IF(A271&lt;='Crédito hipotecario'!$D$6,ABS(PMT('Crédito hipotecario'!$D$4,'Crédito hipotecario'!$D$6,'Crédito hipotecario'!$B$3)),"")</f>
        <v>912.0335576865941</v>
      </c>
    </row>
    <row r="272" spans="1:9" ht="12.75">
      <c r="A272">
        <v>269</v>
      </c>
      <c r="B272" s="25">
        <v>48063</v>
      </c>
      <c r="C272" s="25"/>
      <c r="D272" s="27">
        <f>IF(A272&lt;='Crédito hipotecario'!$D$6,ABS(PPMT('Crédito hipotecario'!$D$4,A272,'Crédito hipotecario'!$D$6,'Crédito hipotecario'!$B$3)),"")</f>
        <v>646.3376514225986</v>
      </c>
      <c r="E272" s="27">
        <f>IF(A272&lt;='Crédito hipotecario'!$D$6,ABS(IPMT('Crédito hipotecario'!$D$4,A272,'Crédito hipotecario'!$D$6,'Crédito hipotecario'!$B$3)),"")</f>
        <v>265.6959062639955</v>
      </c>
      <c r="F272" s="27">
        <f>IF(A272&lt;='Crédito hipotecario'!$D$6,SUM(Calendario!F271,Calendario!D272),"")</f>
        <v>109794.09598102602</v>
      </c>
      <c r="G272" s="27">
        <f>IF(A272&lt;='Crédito hipotecario'!$D$6,'Crédito hipotecario'!$B$3-Calendario!F272,"")</f>
        <v>70205.90401897398</v>
      </c>
      <c r="H272" s="27">
        <f t="shared" si="4"/>
        <v>912.0335576865941</v>
      </c>
      <c r="I272" s="27">
        <f>IF(A272&lt;='Crédito hipotecario'!$D$6,ABS(PMT('Crédito hipotecario'!$D$4,'Crédito hipotecario'!$D$6,'Crédito hipotecario'!$B$3)),"")</f>
        <v>912.0335576865941</v>
      </c>
    </row>
    <row r="273" spans="1:9" ht="12.75">
      <c r="A273">
        <v>270</v>
      </c>
      <c r="B273" s="25">
        <v>48094</v>
      </c>
      <c r="C273" s="25"/>
      <c r="D273" s="27">
        <f>IF(A273&lt;='Crédito hipotecario'!$D$6,ABS(PPMT('Crédito hipotecario'!$D$4,A273,'Crédito hipotecario'!$D$6,'Crédito hipotecario'!$B$3)),"")</f>
        <v>648.7614176154336</v>
      </c>
      <c r="E273" s="27">
        <f>IF(A273&lt;='Crédito hipotecario'!$D$6,ABS(IPMT('Crédito hipotecario'!$D$4,A273,'Crédito hipotecario'!$D$6,'Crédito hipotecario'!$B$3)),"")</f>
        <v>263.27214007116055</v>
      </c>
      <c r="F273" s="27">
        <f>IF(A273&lt;='Crédito hipotecario'!$D$6,SUM(Calendario!F272,Calendario!D273),"")</f>
        <v>110442.85739864146</v>
      </c>
      <c r="G273" s="27">
        <f>IF(A273&lt;='Crédito hipotecario'!$D$6,'Crédito hipotecario'!$B$3-Calendario!F273,"")</f>
        <v>69557.14260135854</v>
      </c>
      <c r="H273" s="27">
        <f t="shared" si="4"/>
        <v>912.0335576865941</v>
      </c>
      <c r="I273" s="27">
        <f>IF(A273&lt;='Crédito hipotecario'!$D$6,ABS(PMT('Crédito hipotecario'!$D$4,'Crédito hipotecario'!$D$6,'Crédito hipotecario'!$B$3)),"")</f>
        <v>912.0335576865941</v>
      </c>
    </row>
    <row r="274" spans="1:9" ht="12.75">
      <c r="A274">
        <v>271</v>
      </c>
      <c r="B274" s="25">
        <v>48124</v>
      </c>
      <c r="C274" s="25"/>
      <c r="D274" s="27">
        <f>IF(A274&lt;='Crédito hipotecario'!$D$6,ABS(PPMT('Crédito hipotecario'!$D$4,A274,'Crédito hipotecario'!$D$6,'Crédito hipotecario'!$B$3)),"")</f>
        <v>651.1942729314909</v>
      </c>
      <c r="E274" s="27">
        <f>IF(A274&lt;='Crédito hipotecario'!$D$6,ABS(IPMT('Crédito hipotecario'!$D$4,A274,'Crédito hipotecario'!$D$6,'Crédito hipotecario'!$B$3)),"")</f>
        <v>260.8392847551032</v>
      </c>
      <c r="F274" s="27">
        <f>IF(A274&lt;='Crédito hipotecario'!$D$6,SUM(Calendario!F273,Calendario!D274),"")</f>
        <v>111094.05167157295</v>
      </c>
      <c r="G274" s="27">
        <f>IF(A274&lt;='Crédito hipotecario'!$D$6,'Crédito hipotecario'!$B$3-Calendario!F274,"")</f>
        <v>68905.94832842705</v>
      </c>
      <c r="H274" s="27">
        <f t="shared" si="4"/>
        <v>912.0335576865941</v>
      </c>
      <c r="I274" s="27">
        <f>IF(A274&lt;='Crédito hipotecario'!$D$6,ABS(PMT('Crédito hipotecario'!$D$4,'Crédito hipotecario'!$D$6,'Crédito hipotecario'!$B$3)),"")</f>
        <v>912.0335576865941</v>
      </c>
    </row>
    <row r="275" spans="1:9" ht="12.75">
      <c r="A275">
        <v>272</v>
      </c>
      <c r="B275" s="25">
        <v>48155</v>
      </c>
      <c r="C275" s="25"/>
      <c r="D275" s="27">
        <f>IF(A275&lt;='Crédito hipotecario'!$D$6,ABS(PPMT('Crédito hipotecario'!$D$4,A275,'Crédito hipotecario'!$D$6,'Crédito hipotecario'!$B$3)),"")</f>
        <v>653.636251454984</v>
      </c>
      <c r="E275" s="27">
        <f>IF(A275&lt;='Crédito hipotecario'!$D$6,ABS(IPMT('Crédito hipotecario'!$D$4,A275,'Crédito hipotecario'!$D$6,'Crédito hipotecario'!$B$3)),"")</f>
        <v>258.3973062316101</v>
      </c>
      <c r="F275" s="27">
        <f>IF(A275&lt;='Crédito hipotecario'!$D$6,SUM(Calendario!F274,Calendario!D275),"")</f>
        <v>111747.68792302793</v>
      </c>
      <c r="G275" s="27">
        <f>IF(A275&lt;='Crédito hipotecario'!$D$6,'Crédito hipotecario'!$B$3-Calendario!F275,"")</f>
        <v>68252.31207697207</v>
      </c>
      <c r="H275" s="27">
        <f t="shared" si="4"/>
        <v>912.0335576865941</v>
      </c>
      <c r="I275" s="27">
        <f>IF(A275&lt;='Crédito hipotecario'!$D$6,ABS(PMT('Crédito hipotecario'!$D$4,'Crédito hipotecario'!$D$6,'Crédito hipotecario'!$B$3)),"")</f>
        <v>912.0335576865941</v>
      </c>
    </row>
    <row r="276" spans="1:9" ht="12.75">
      <c r="A276">
        <v>273</v>
      </c>
      <c r="B276" s="25">
        <v>48185</v>
      </c>
      <c r="C276" s="25"/>
      <c r="D276" s="27">
        <f>IF(A276&lt;='Crédito hipotecario'!$D$6,ABS(PPMT('Crédito hipotecario'!$D$4,A276,'Crédito hipotecario'!$D$6,'Crédito hipotecario'!$B$3)),"")</f>
        <v>656.0873873979402</v>
      </c>
      <c r="E276" s="27">
        <f>IF(A276&lt;='Crédito hipotecario'!$D$6,ABS(IPMT('Crédito hipotecario'!$D$4,A276,'Crédito hipotecario'!$D$6,'Crédito hipotecario'!$B$3)),"")</f>
        <v>255.9461702886539</v>
      </c>
      <c r="F276" s="27">
        <f>IF(A276&lt;='Crédito hipotecario'!$D$6,SUM(Calendario!F275,Calendario!D276),"")</f>
        <v>112403.77531042587</v>
      </c>
      <c r="G276" s="27">
        <f>IF(A276&lt;='Crédito hipotecario'!$D$6,'Crédito hipotecario'!$B$3-Calendario!F276,"")</f>
        <v>67596.22468957413</v>
      </c>
      <c r="H276" s="27">
        <f t="shared" si="4"/>
        <v>912.0335576865941</v>
      </c>
      <c r="I276" s="27">
        <f>IF(A276&lt;='Crédito hipotecario'!$D$6,ABS(PMT('Crédito hipotecario'!$D$4,'Crédito hipotecario'!$D$6,'Crédito hipotecario'!$B$3)),"")</f>
        <v>912.0335576865941</v>
      </c>
    </row>
    <row r="277" spans="1:9" ht="12.75">
      <c r="A277">
        <v>274</v>
      </c>
      <c r="B277" s="25">
        <v>48216</v>
      </c>
      <c r="C277" s="25"/>
      <c r="D277" s="27">
        <f>IF(A277&lt;='Crédito hipotecario'!$D$6,ABS(PPMT('Crédito hipotecario'!$D$4,A277,'Crédito hipotecario'!$D$6,'Crédito hipotecario'!$B$3)),"")</f>
        <v>658.5477151006826</v>
      </c>
      <c r="E277" s="27">
        <f>IF(A277&lt;='Crédito hipotecario'!$D$6,ABS(IPMT('Crédito hipotecario'!$D$4,A277,'Crédito hipotecario'!$D$6,'Crédito hipotecario'!$B$3)),"")</f>
        <v>253.4858425859116</v>
      </c>
      <c r="F277" s="27">
        <f>IF(A277&lt;='Crédito hipotecario'!$D$6,SUM(Calendario!F276,Calendario!D277),"")</f>
        <v>113062.32302552655</v>
      </c>
      <c r="G277" s="27">
        <f>IF(A277&lt;='Crédito hipotecario'!$D$6,'Crédito hipotecario'!$B$3-Calendario!F277,"")</f>
        <v>66937.67697447345</v>
      </c>
      <c r="H277" s="27">
        <f t="shared" si="4"/>
        <v>912.0335576865941</v>
      </c>
      <c r="I277" s="27">
        <f>IF(A277&lt;='Crédito hipotecario'!$D$6,ABS(PMT('Crédito hipotecario'!$D$4,'Crédito hipotecario'!$D$6,'Crédito hipotecario'!$B$3)),"")</f>
        <v>912.0335576865941</v>
      </c>
    </row>
    <row r="278" spans="1:9" ht="12.75">
      <c r="A278">
        <v>275</v>
      </c>
      <c r="B278" s="25">
        <v>48247</v>
      </c>
      <c r="C278" s="25"/>
      <c r="D278" s="27">
        <f>IF(A278&lt;='Crédito hipotecario'!$D$6,ABS(PPMT('Crédito hipotecario'!$D$4,A278,'Crédito hipotecario'!$D$6,'Crédito hipotecario'!$B$3)),"")</f>
        <v>661.0172690323102</v>
      </c>
      <c r="E278" s="27">
        <f>IF(A278&lt;='Crédito hipotecario'!$D$6,ABS(IPMT('Crédito hipotecario'!$D$4,A278,'Crédito hipotecario'!$D$6,'Crédito hipotecario'!$B$3)),"")</f>
        <v>251.01628865428398</v>
      </c>
      <c r="F278" s="27">
        <f>IF(A278&lt;='Crédito hipotecario'!$D$6,SUM(Calendario!F277,Calendario!D278),"")</f>
        <v>113723.34029455886</v>
      </c>
      <c r="G278" s="27">
        <f>IF(A278&lt;='Crédito hipotecario'!$D$6,'Crédito hipotecario'!$B$3-Calendario!F278,"")</f>
        <v>66276.65970544114</v>
      </c>
      <c r="H278" s="27">
        <f t="shared" si="4"/>
        <v>912.0335576865941</v>
      </c>
      <c r="I278" s="27">
        <f>IF(A278&lt;='Crédito hipotecario'!$D$6,ABS(PMT('Crédito hipotecario'!$D$4,'Crédito hipotecario'!$D$6,'Crédito hipotecario'!$B$3)),"")</f>
        <v>912.0335576865941</v>
      </c>
    </row>
    <row r="279" spans="1:9" ht="12.75">
      <c r="A279">
        <v>276</v>
      </c>
      <c r="B279" s="25">
        <v>48276</v>
      </c>
      <c r="C279" s="25"/>
      <c r="D279" s="27">
        <f>IF(A279&lt;='Crédito hipotecario'!$D$6,ABS(PPMT('Crédito hipotecario'!$D$4,A279,'Crédito hipotecario'!$D$6,'Crédito hipotecario'!$B$3)),"")</f>
        <v>663.4960837911813</v>
      </c>
      <c r="E279" s="27">
        <f>IF(A279&lt;='Crédito hipotecario'!$D$6,ABS(IPMT('Crédito hipotecario'!$D$4,A279,'Crédito hipotecario'!$D$6,'Crédito hipotecario'!$B$3)),"")</f>
        <v>248.53747389541283</v>
      </c>
      <c r="F279" s="27">
        <f>IF(A279&lt;='Crédito hipotecario'!$D$6,SUM(Calendario!F278,Calendario!D279),"")</f>
        <v>114386.83637835004</v>
      </c>
      <c r="G279" s="27">
        <f>IF(A279&lt;='Crédito hipotecario'!$D$6,'Crédito hipotecario'!$B$3-Calendario!F279,"")</f>
        <v>65613.16362164996</v>
      </c>
      <c r="H279" s="27">
        <f t="shared" si="4"/>
        <v>912.0335576865941</v>
      </c>
      <c r="I279" s="27">
        <f>IF(A279&lt;='Crédito hipotecario'!$D$6,ABS(PMT('Crédito hipotecario'!$D$4,'Crédito hipotecario'!$D$6,'Crédito hipotecario'!$B$3)),"")</f>
        <v>912.0335576865941</v>
      </c>
    </row>
    <row r="280" spans="1:9" ht="12.75">
      <c r="A280">
        <v>277</v>
      </c>
      <c r="B280" s="25">
        <v>48307</v>
      </c>
      <c r="C280" s="25"/>
      <c r="D280" s="27">
        <f>IF(A280&lt;='Crédito hipotecario'!$D$6,ABS(PPMT('Crédito hipotecario'!$D$4,A280,'Crédito hipotecario'!$D$6,'Crédito hipotecario'!$B$3)),"")</f>
        <v>665.984194105398</v>
      </c>
      <c r="E280" s="27">
        <f>IF(A280&lt;='Crédito hipotecario'!$D$6,ABS(IPMT('Crédito hipotecario'!$D$4,A280,'Crédito hipotecario'!$D$6,'Crédito hipotecario'!$B$3)),"")</f>
        <v>246.04936358119608</v>
      </c>
      <c r="F280" s="27">
        <f>IF(A280&lt;='Crédito hipotecario'!$D$6,SUM(Calendario!F279,Calendario!D280),"")</f>
        <v>115052.82057245544</v>
      </c>
      <c r="G280" s="27">
        <f>IF(A280&lt;='Crédito hipotecario'!$D$6,'Crédito hipotecario'!$B$3-Calendario!F280,"")</f>
        <v>64947.17942754456</v>
      </c>
      <c r="H280" s="27">
        <f t="shared" si="4"/>
        <v>912.0335576865941</v>
      </c>
      <c r="I280" s="27">
        <f>IF(A280&lt;='Crédito hipotecario'!$D$6,ABS(PMT('Crédito hipotecario'!$D$4,'Crédito hipotecario'!$D$6,'Crédito hipotecario'!$B$3)),"")</f>
        <v>912.0335576865941</v>
      </c>
    </row>
    <row r="281" spans="1:9" ht="12.75">
      <c r="A281">
        <v>278</v>
      </c>
      <c r="B281" s="25">
        <v>48337</v>
      </c>
      <c r="C281" s="25"/>
      <c r="D281" s="27">
        <f>IF(A281&lt;='Crédito hipotecario'!$D$6,ABS(PPMT('Crédito hipotecario'!$D$4,A281,'Crédito hipotecario'!$D$6,'Crédito hipotecario'!$B$3)),"")</f>
        <v>668.4816348332934</v>
      </c>
      <c r="E281" s="27">
        <f>IF(A281&lt;='Crédito hipotecario'!$D$6,ABS(IPMT('Crédito hipotecario'!$D$4,A281,'Crédito hipotecario'!$D$6,'Crédito hipotecario'!$B$3)),"")</f>
        <v>243.5519228533007</v>
      </c>
      <c r="F281" s="27">
        <f>IF(A281&lt;='Crédito hipotecario'!$D$6,SUM(Calendario!F280,Calendario!D281),"")</f>
        <v>115721.30220728874</v>
      </c>
      <c r="G281" s="27">
        <f>IF(A281&lt;='Crédito hipotecario'!$D$6,'Crédito hipotecario'!$B$3-Calendario!F281,"")</f>
        <v>64278.69779271126</v>
      </c>
      <c r="H281" s="27">
        <f t="shared" si="4"/>
        <v>912.0335576865941</v>
      </c>
      <c r="I281" s="27">
        <f>IF(A281&lt;='Crédito hipotecario'!$D$6,ABS(PMT('Crédito hipotecario'!$D$4,'Crédito hipotecario'!$D$6,'Crédito hipotecario'!$B$3)),"")</f>
        <v>912.0335576865941</v>
      </c>
    </row>
    <row r="282" spans="1:9" ht="12.75">
      <c r="A282">
        <v>279</v>
      </c>
      <c r="B282" s="25">
        <v>48368</v>
      </c>
      <c r="C282" s="25"/>
      <c r="D282" s="27">
        <f>IF(A282&lt;='Crédito hipotecario'!$D$6,ABS(PPMT('Crédito hipotecario'!$D$4,A282,'Crédito hipotecario'!$D$6,'Crédito hipotecario'!$B$3)),"")</f>
        <v>670.9884409639182</v>
      </c>
      <c r="E282" s="27">
        <f>IF(A282&lt;='Crédito hipotecario'!$D$6,ABS(IPMT('Crédito hipotecario'!$D$4,A282,'Crédito hipotecario'!$D$6,'Crédito hipotecario'!$B$3)),"")</f>
        <v>241.04511672267594</v>
      </c>
      <c r="F282" s="27">
        <f>IF(A282&lt;='Crédito hipotecario'!$D$6,SUM(Calendario!F281,Calendario!D282),"")</f>
        <v>116392.29064825266</v>
      </c>
      <c r="G282" s="27">
        <f>IF(A282&lt;='Crédito hipotecario'!$D$6,'Crédito hipotecario'!$B$3-Calendario!F282,"")</f>
        <v>63607.70935174734</v>
      </c>
      <c r="H282" s="27">
        <f t="shared" si="4"/>
        <v>912.0335576865941</v>
      </c>
      <c r="I282" s="27">
        <f>IF(A282&lt;='Crédito hipotecario'!$D$6,ABS(PMT('Crédito hipotecario'!$D$4,'Crédito hipotecario'!$D$6,'Crédito hipotecario'!$B$3)),"")</f>
        <v>912.0335576865941</v>
      </c>
    </row>
    <row r="283" spans="1:9" ht="12.75">
      <c r="A283">
        <v>280</v>
      </c>
      <c r="B283" s="25">
        <v>48398</v>
      </c>
      <c r="C283" s="25"/>
      <c r="D283" s="27">
        <f>IF(A283&lt;='Crédito hipotecario'!$D$6,ABS(PPMT('Crédito hipotecario'!$D$4,A283,'Crédito hipotecario'!$D$6,'Crédito hipotecario'!$B$3)),"")</f>
        <v>673.5046476175326</v>
      </c>
      <c r="E283" s="27">
        <f>IF(A283&lt;='Crédito hipotecario'!$D$6,ABS(IPMT('Crédito hipotecario'!$D$4,A283,'Crédito hipotecario'!$D$6,'Crédito hipotecario'!$B$3)),"")</f>
        <v>238.5289100690615</v>
      </c>
      <c r="F283" s="27">
        <f>IF(A283&lt;='Crédito hipotecario'!$D$6,SUM(Calendario!F282,Calendario!D283),"")</f>
        <v>117065.7952958702</v>
      </c>
      <c r="G283" s="27">
        <f>IF(A283&lt;='Crédito hipotecario'!$D$6,'Crédito hipotecario'!$B$3-Calendario!F283,"")</f>
        <v>62934.20470412981</v>
      </c>
      <c r="H283" s="27">
        <f t="shared" si="4"/>
        <v>912.0335576865941</v>
      </c>
      <c r="I283" s="27">
        <f>IF(A283&lt;='Crédito hipotecario'!$D$6,ABS(PMT('Crédito hipotecario'!$D$4,'Crédito hipotecario'!$D$6,'Crédito hipotecario'!$B$3)),"")</f>
        <v>912.0335576865941</v>
      </c>
    </row>
    <row r="284" spans="1:9" ht="12.75">
      <c r="A284">
        <v>281</v>
      </c>
      <c r="B284" s="25">
        <v>48429</v>
      </c>
      <c r="C284" s="25"/>
      <c r="D284" s="27">
        <f>IF(A284&lt;='Crédito hipotecario'!$D$6,ABS(PPMT('Crédito hipotecario'!$D$4,A284,'Crédito hipotecario'!$D$6,'Crédito hipotecario'!$B$3)),"")</f>
        <v>676.0302900460983</v>
      </c>
      <c r="E284" s="27">
        <f>IF(A284&lt;='Crédito hipotecario'!$D$6,ABS(IPMT('Crédito hipotecario'!$D$4,A284,'Crédito hipotecario'!$D$6,'Crédito hipotecario'!$B$3)),"")</f>
        <v>236.00326764049584</v>
      </c>
      <c r="F284" s="27">
        <f>IF(A284&lt;='Crédito hipotecario'!$D$6,SUM(Calendario!F283,Calendario!D284),"")</f>
        <v>117741.82558591629</v>
      </c>
      <c r="G284" s="27">
        <f>IF(A284&lt;='Crédito hipotecario'!$D$6,'Crédito hipotecario'!$B$3-Calendario!F284,"")</f>
        <v>62258.17441408371</v>
      </c>
      <c r="H284" s="27">
        <f t="shared" si="4"/>
        <v>912.0335576865941</v>
      </c>
      <c r="I284" s="27">
        <f>IF(A284&lt;='Crédito hipotecario'!$D$6,ABS(PMT('Crédito hipotecario'!$D$4,'Crédito hipotecario'!$D$6,'Crédito hipotecario'!$B$3)),"")</f>
        <v>912.0335576865941</v>
      </c>
    </row>
    <row r="285" spans="1:9" ht="12.75">
      <c r="A285">
        <v>282</v>
      </c>
      <c r="B285" s="25">
        <v>48460</v>
      </c>
      <c r="C285" s="25"/>
      <c r="D285" s="27">
        <f>IF(A285&lt;='Crédito hipotecario'!$D$6,ABS(PPMT('Crédito hipotecario'!$D$4,A285,'Crédito hipotecario'!$D$6,'Crédito hipotecario'!$B$3)),"")</f>
        <v>678.5654036337712</v>
      </c>
      <c r="E285" s="27">
        <f>IF(A285&lt;='Crédito hipotecario'!$D$6,ABS(IPMT('Crédito hipotecario'!$D$4,A285,'Crédito hipotecario'!$D$6,'Crédito hipotecario'!$B$3)),"")</f>
        <v>233.46815405282285</v>
      </c>
      <c r="F285" s="27">
        <f>IF(A285&lt;='Crédito hipotecario'!$D$6,SUM(Calendario!F284,Calendario!D285),"")</f>
        <v>118420.39098955005</v>
      </c>
      <c r="G285" s="27">
        <f>IF(A285&lt;='Crédito hipotecario'!$D$6,'Crédito hipotecario'!$B$3-Calendario!F285,"")</f>
        <v>61579.609010449945</v>
      </c>
      <c r="H285" s="27">
        <f t="shared" si="4"/>
        <v>912.0335576865941</v>
      </c>
      <c r="I285" s="27">
        <f>IF(A285&lt;='Crédito hipotecario'!$D$6,ABS(PMT('Crédito hipotecario'!$D$4,'Crédito hipotecario'!$D$6,'Crédito hipotecario'!$B$3)),"")</f>
        <v>912.0335576865941</v>
      </c>
    </row>
    <row r="286" spans="1:9" ht="12.75">
      <c r="A286">
        <v>283</v>
      </c>
      <c r="B286" s="25">
        <v>48490</v>
      </c>
      <c r="C286" s="25"/>
      <c r="D286" s="27">
        <f>IF(A286&lt;='Crédito hipotecario'!$D$6,ABS(PPMT('Crédito hipotecario'!$D$4,A286,'Crédito hipotecario'!$D$6,'Crédito hipotecario'!$B$3)),"")</f>
        <v>681.1100238973978</v>
      </c>
      <c r="E286" s="27">
        <f>IF(A286&lt;='Crédito hipotecario'!$D$6,ABS(IPMT('Crédito hipotecario'!$D$4,A286,'Crédito hipotecario'!$D$6,'Crédito hipotecario'!$B$3)),"")</f>
        <v>230.92353378919628</v>
      </c>
      <c r="F286" s="27">
        <f>IF(A286&lt;='Crédito hipotecario'!$D$6,SUM(Calendario!F285,Calendario!D286),"")</f>
        <v>119101.50101344746</v>
      </c>
      <c r="G286" s="27">
        <f>IF(A286&lt;='Crédito hipotecario'!$D$6,'Crédito hipotecario'!$B$3-Calendario!F286,"")</f>
        <v>60898.49898655254</v>
      </c>
      <c r="H286" s="27">
        <f t="shared" si="4"/>
        <v>912.0335576865941</v>
      </c>
      <c r="I286" s="27">
        <f>IF(A286&lt;='Crédito hipotecario'!$D$6,ABS(PMT('Crédito hipotecario'!$D$4,'Crédito hipotecario'!$D$6,'Crédito hipotecario'!$B$3)),"")</f>
        <v>912.0335576865941</v>
      </c>
    </row>
    <row r="287" spans="1:9" ht="12.75">
      <c r="A287">
        <v>284</v>
      </c>
      <c r="B287" s="25">
        <v>48521</v>
      </c>
      <c r="C287" s="25"/>
      <c r="D287" s="27">
        <f>IF(A287&lt;='Crédito hipotecario'!$D$6,ABS(PPMT('Crédito hipotecario'!$D$4,A287,'Crédito hipotecario'!$D$6,'Crédito hipotecario'!$B$3)),"")</f>
        <v>683.664186487013</v>
      </c>
      <c r="E287" s="27">
        <f>IF(A287&lt;='Crédito hipotecario'!$D$6,ABS(IPMT('Crédito hipotecario'!$D$4,A287,'Crédito hipotecario'!$D$6,'Crédito hipotecario'!$B$3)),"")</f>
        <v>228.36937119958114</v>
      </c>
      <c r="F287" s="27">
        <f>IF(A287&lt;='Crédito hipotecario'!$D$6,SUM(Calendario!F286,Calendario!D287),"")</f>
        <v>119785.16519993448</v>
      </c>
      <c r="G287" s="27">
        <f>IF(A287&lt;='Crédito hipotecario'!$D$6,'Crédito hipotecario'!$B$3-Calendario!F287,"")</f>
        <v>60214.834800065524</v>
      </c>
      <c r="H287" s="27">
        <f t="shared" si="4"/>
        <v>912.0335576865941</v>
      </c>
      <c r="I287" s="27">
        <f>IF(A287&lt;='Crédito hipotecario'!$D$6,ABS(PMT('Crédito hipotecario'!$D$4,'Crédito hipotecario'!$D$6,'Crédito hipotecario'!$B$3)),"")</f>
        <v>912.0335576865941</v>
      </c>
    </row>
    <row r="288" spans="1:9" ht="12.75">
      <c r="A288">
        <v>285</v>
      </c>
      <c r="B288" s="25">
        <v>48551</v>
      </c>
      <c r="C288" s="25"/>
      <c r="D288" s="27">
        <f>IF(A288&lt;='Crédito hipotecario'!$D$6,ABS(PPMT('Crédito hipotecario'!$D$4,A288,'Crédito hipotecario'!$D$6,'Crédito hipotecario'!$B$3)),"")</f>
        <v>686.2279271863391</v>
      </c>
      <c r="E288" s="27">
        <f>IF(A288&lt;='Crédito hipotecario'!$D$6,ABS(IPMT('Crédito hipotecario'!$D$4,A288,'Crédito hipotecario'!$D$6,'Crédito hipotecario'!$B$3)),"")</f>
        <v>225.80563050025498</v>
      </c>
      <c r="F288" s="27">
        <f>IF(A288&lt;='Crédito hipotecario'!$D$6,SUM(Calendario!F287,Calendario!D288),"")</f>
        <v>120471.39312712081</v>
      </c>
      <c r="G288" s="27">
        <f>IF(A288&lt;='Crédito hipotecario'!$D$6,'Crédito hipotecario'!$B$3-Calendario!F288,"")</f>
        <v>59528.60687287919</v>
      </c>
      <c r="H288" s="27">
        <f t="shared" si="4"/>
        <v>912.0335576865941</v>
      </c>
      <c r="I288" s="27">
        <f>IF(A288&lt;='Crédito hipotecario'!$D$6,ABS(PMT('Crédito hipotecario'!$D$4,'Crédito hipotecario'!$D$6,'Crédito hipotecario'!$B$3)),"")</f>
        <v>912.0335576865941</v>
      </c>
    </row>
    <row r="289" spans="1:9" ht="12.75">
      <c r="A289">
        <v>286</v>
      </c>
      <c r="B289" s="25">
        <v>48582</v>
      </c>
      <c r="C289" s="25"/>
      <c r="D289" s="27">
        <f>IF(A289&lt;='Crédito hipotecario'!$D$6,ABS(PPMT('Crédito hipotecario'!$D$4,A289,'Crédito hipotecario'!$D$6,'Crédito hipotecario'!$B$3)),"")</f>
        <v>688.801281913288</v>
      </c>
      <c r="E289" s="27">
        <f>IF(A289&lt;='Crédito hipotecario'!$D$6,ABS(IPMT('Crédito hipotecario'!$D$4,A289,'Crédito hipotecario'!$D$6,'Crédito hipotecario'!$B$3)),"")</f>
        <v>223.23227577330616</v>
      </c>
      <c r="F289" s="27">
        <f>IF(A289&lt;='Crédito hipotecario'!$D$6,SUM(Calendario!F288,Calendario!D289),"")</f>
        <v>121160.1944090341</v>
      </c>
      <c r="G289" s="27">
        <f>IF(A289&lt;='Crédito hipotecario'!$D$6,'Crédito hipotecario'!$B$3-Calendario!F289,"")</f>
        <v>58839.8055909659</v>
      </c>
      <c r="H289" s="27">
        <f t="shared" si="4"/>
        <v>912.0335576865941</v>
      </c>
      <c r="I289" s="27">
        <f>IF(A289&lt;='Crédito hipotecario'!$D$6,ABS(PMT('Crédito hipotecario'!$D$4,'Crédito hipotecario'!$D$6,'Crédito hipotecario'!$B$3)),"")</f>
        <v>912.0335576865941</v>
      </c>
    </row>
    <row r="290" spans="1:9" ht="12.75">
      <c r="A290">
        <v>287</v>
      </c>
      <c r="B290" s="25">
        <v>48613</v>
      </c>
      <c r="C290" s="25"/>
      <c r="D290" s="27">
        <f>IF(A290&lt;='Crédito hipotecario'!$D$6,ABS(PPMT('Crédito hipotecario'!$D$4,A290,'Crédito hipotecario'!$D$6,'Crédito hipotecario'!$B$3)),"")</f>
        <v>691.3842867204623</v>
      </c>
      <c r="E290" s="27">
        <f>IF(A290&lt;='Crédito hipotecario'!$D$6,ABS(IPMT('Crédito hipotecario'!$D$4,A290,'Crédito hipotecario'!$D$6,'Crédito hipotecario'!$B$3)),"")</f>
        <v>220.64927096613172</v>
      </c>
      <c r="F290" s="27">
        <f>IF(A290&lt;='Crédito hipotecario'!$D$6,SUM(Calendario!F289,Calendario!D290),"")</f>
        <v>121851.57869575456</v>
      </c>
      <c r="G290" s="27">
        <f>IF(A290&lt;='Crédito hipotecario'!$D$6,'Crédito hipotecario'!$B$3-Calendario!F290,"")</f>
        <v>58148.421304245436</v>
      </c>
      <c r="H290" s="27">
        <f t="shared" si="4"/>
        <v>912.0335576865941</v>
      </c>
      <c r="I290" s="27">
        <f>IF(A290&lt;='Crédito hipotecario'!$D$6,ABS(PMT('Crédito hipotecario'!$D$4,'Crédito hipotecario'!$D$6,'Crédito hipotecario'!$B$3)),"")</f>
        <v>912.0335576865941</v>
      </c>
    </row>
    <row r="291" spans="1:9" ht="12.75">
      <c r="A291">
        <v>288</v>
      </c>
      <c r="B291" s="25">
        <v>48641</v>
      </c>
      <c r="C291" s="25"/>
      <c r="D291" s="27">
        <f>IF(A291&lt;='Crédito hipotecario'!$D$6,ABS(PPMT('Crédito hipotecario'!$D$4,A291,'Crédito hipotecario'!$D$6,'Crédito hipotecario'!$B$3)),"")</f>
        <v>693.9769777956642</v>
      </c>
      <c r="E291" s="27">
        <f>IF(A291&lt;='Crédito hipotecario'!$D$6,ABS(IPMT('Crédito hipotecario'!$D$4,A291,'Crédito hipotecario'!$D$6,'Crédito hipotecario'!$B$3)),"")</f>
        <v>218.05657989092992</v>
      </c>
      <c r="F291" s="27">
        <f>IF(A291&lt;='Crédito hipotecario'!$D$6,SUM(Calendario!F290,Calendario!D291),"")</f>
        <v>122545.55567355023</v>
      </c>
      <c r="G291" s="27">
        <f>IF(A291&lt;='Crédito hipotecario'!$D$6,'Crédito hipotecario'!$B$3-Calendario!F291,"")</f>
        <v>57454.44432644977</v>
      </c>
      <c r="H291" s="27">
        <f t="shared" si="4"/>
        <v>912.0335576865941</v>
      </c>
      <c r="I291" s="27">
        <f>IF(A291&lt;='Crédito hipotecario'!$D$6,ABS(PMT('Crédito hipotecario'!$D$4,'Crédito hipotecario'!$D$6,'Crédito hipotecario'!$B$3)),"")</f>
        <v>912.0335576865941</v>
      </c>
    </row>
    <row r="292" spans="1:9" ht="12.75">
      <c r="A292">
        <v>289</v>
      </c>
      <c r="B292" s="25">
        <v>48672</v>
      </c>
      <c r="C292" s="25"/>
      <c r="D292" s="27">
        <f>IF(A292&lt;='Crédito hipotecario'!$D$6,ABS(PPMT('Crédito hipotecario'!$D$4,A292,'Crédito hipotecario'!$D$6,'Crédito hipotecario'!$B$3)),"")</f>
        <v>696.5793914623979</v>
      </c>
      <c r="E292" s="27">
        <f>IF(A292&lt;='Crédito hipotecario'!$D$6,ABS(IPMT('Crédito hipotecario'!$D$4,A292,'Crédito hipotecario'!$D$6,'Crédito hipotecario'!$B$3)),"")</f>
        <v>215.45416622419623</v>
      </c>
      <c r="F292" s="27">
        <f>IF(A292&lt;='Crédito hipotecario'!$D$6,SUM(Calendario!F291,Calendario!D292),"")</f>
        <v>123242.13506501263</v>
      </c>
      <c r="G292" s="27">
        <f>IF(A292&lt;='Crédito hipotecario'!$D$6,'Crédito hipotecario'!$B$3-Calendario!F292,"")</f>
        <v>56757.864934987374</v>
      </c>
      <c r="H292" s="27">
        <f t="shared" si="4"/>
        <v>912.0335576865941</v>
      </c>
      <c r="I292" s="27">
        <f>IF(A292&lt;='Crédito hipotecario'!$D$6,ABS(PMT('Crédito hipotecario'!$D$4,'Crédito hipotecario'!$D$6,'Crédito hipotecario'!$B$3)),"")</f>
        <v>912.0335576865941</v>
      </c>
    </row>
    <row r="293" spans="1:9" ht="12.75">
      <c r="A293">
        <v>290</v>
      </c>
      <c r="B293" s="25">
        <v>48702</v>
      </c>
      <c r="C293" s="25"/>
      <c r="D293" s="27">
        <f>IF(A293&lt;='Crédito hipotecario'!$D$6,ABS(PPMT('Crédito hipotecario'!$D$4,A293,'Crédito hipotecario'!$D$6,'Crédito hipotecario'!$B$3)),"")</f>
        <v>699.1915641803819</v>
      </c>
      <c r="E293" s="27">
        <f>IF(A293&lt;='Crédito hipotecario'!$D$6,ABS(IPMT('Crédito hipotecario'!$D$4,A293,'Crédito hipotecario'!$D$6,'Crédito hipotecario'!$B$3)),"")</f>
        <v>212.8419935062123</v>
      </c>
      <c r="F293" s="27">
        <f>IF(A293&lt;='Crédito hipotecario'!$D$6,SUM(Calendario!F292,Calendario!D293),"")</f>
        <v>123941.326629193</v>
      </c>
      <c r="G293" s="27">
        <f>IF(A293&lt;='Crédito hipotecario'!$D$6,'Crédito hipotecario'!$B$3-Calendario!F293,"")</f>
        <v>56058.673370806995</v>
      </c>
      <c r="H293" s="27">
        <f t="shared" si="4"/>
        <v>912.0335576865941</v>
      </c>
      <c r="I293" s="27">
        <f>IF(A293&lt;='Crédito hipotecario'!$D$6,ABS(PMT('Crédito hipotecario'!$D$4,'Crédito hipotecario'!$D$6,'Crédito hipotecario'!$B$3)),"")</f>
        <v>912.0335576865941</v>
      </c>
    </row>
    <row r="294" spans="1:9" ht="12.75">
      <c r="A294">
        <v>291</v>
      </c>
      <c r="B294" s="25">
        <v>48733</v>
      </c>
      <c r="C294" s="25"/>
      <c r="D294" s="27">
        <f>IF(A294&lt;='Crédito hipotecario'!$D$6,ABS(PPMT('Crédito hipotecario'!$D$4,A294,'Crédito hipotecario'!$D$6,'Crédito hipotecario'!$B$3)),"")</f>
        <v>701.8135325460582</v>
      </c>
      <c r="E294" s="27">
        <f>IF(A294&lt;='Crédito hipotecario'!$D$6,ABS(IPMT('Crédito hipotecario'!$D$4,A294,'Crédito hipotecario'!$D$6,'Crédito hipotecario'!$B$3)),"")</f>
        <v>210.22002514053594</v>
      </c>
      <c r="F294" s="27">
        <f>IF(A294&lt;='Crédito hipotecario'!$D$6,SUM(Calendario!F293,Calendario!D294),"")</f>
        <v>124643.14016173907</v>
      </c>
      <c r="G294" s="27">
        <f>IF(A294&lt;='Crédito hipotecario'!$D$6,'Crédito hipotecario'!$B$3-Calendario!F294,"")</f>
        <v>55356.859838260934</v>
      </c>
      <c r="H294" s="27">
        <f t="shared" si="4"/>
        <v>912.0335576865941</v>
      </c>
      <c r="I294" s="27">
        <f>IF(A294&lt;='Crédito hipotecario'!$D$6,ABS(PMT('Crédito hipotecario'!$D$4,'Crédito hipotecario'!$D$6,'Crédito hipotecario'!$B$3)),"")</f>
        <v>912.0335576865941</v>
      </c>
    </row>
    <row r="295" spans="1:9" ht="12.75">
      <c r="A295">
        <v>292</v>
      </c>
      <c r="B295" s="25">
        <v>48763</v>
      </c>
      <c r="C295" s="25"/>
      <c r="D295" s="27">
        <f>IF(A295&lt;='Crédito hipotecario'!$D$6,ABS(PPMT('Crédito hipotecario'!$D$4,A295,'Crédito hipotecario'!$D$6,'Crédito hipotecario'!$B$3)),"")</f>
        <v>704.445333293106</v>
      </c>
      <c r="E295" s="27">
        <f>IF(A295&lt;='Crédito hipotecario'!$D$6,ABS(IPMT('Crédito hipotecario'!$D$4,A295,'Crédito hipotecario'!$D$6,'Crédito hipotecario'!$B$3)),"")</f>
        <v>207.58822439348805</v>
      </c>
      <c r="F295" s="27">
        <f>IF(A295&lt;='Crédito hipotecario'!$D$6,SUM(Calendario!F294,Calendario!D295),"")</f>
        <v>125347.58549503217</v>
      </c>
      <c r="G295" s="27">
        <f>IF(A295&lt;='Crédito hipotecario'!$D$6,'Crédito hipotecario'!$B$3-Calendario!F295,"")</f>
        <v>54652.41450496783</v>
      </c>
      <c r="H295" s="27">
        <f t="shared" si="4"/>
        <v>912.0335576865941</v>
      </c>
      <c r="I295" s="27">
        <f>IF(A295&lt;='Crédito hipotecario'!$D$6,ABS(PMT('Crédito hipotecario'!$D$4,'Crédito hipotecario'!$D$6,'Crédito hipotecario'!$B$3)),"")</f>
        <v>912.0335576865941</v>
      </c>
    </row>
    <row r="296" spans="1:9" ht="12.75">
      <c r="A296">
        <v>293</v>
      </c>
      <c r="B296" s="25">
        <v>48794</v>
      </c>
      <c r="C296" s="25"/>
      <c r="D296" s="27">
        <f>IF(A296&lt;='Crédito hipotecario'!$D$6,ABS(PPMT('Crédito hipotecario'!$D$4,A296,'Crédito hipotecario'!$D$6,'Crédito hipotecario'!$B$3)),"")</f>
        <v>707.0870032929548</v>
      </c>
      <c r="E296" s="27">
        <f>IF(A296&lt;='Crédito hipotecario'!$D$6,ABS(IPMT('Crédito hipotecario'!$D$4,A296,'Crédito hipotecario'!$D$6,'Crédito hipotecario'!$B$3)),"")</f>
        <v>204.9465543936393</v>
      </c>
      <c r="F296" s="27">
        <f>IF(A296&lt;='Crédito hipotecario'!$D$6,SUM(Calendario!F295,Calendario!D296),"")</f>
        <v>126054.67249832512</v>
      </c>
      <c r="G296" s="27">
        <f>IF(A296&lt;='Crédito hipotecario'!$D$6,'Crédito hipotecario'!$B$3-Calendario!F296,"")</f>
        <v>53945.32750167488</v>
      </c>
      <c r="H296" s="27">
        <f t="shared" si="4"/>
        <v>912.0335576865941</v>
      </c>
      <c r="I296" s="27">
        <f>IF(A296&lt;='Crédito hipotecario'!$D$6,ABS(PMT('Crédito hipotecario'!$D$4,'Crédito hipotecario'!$D$6,'Crédito hipotecario'!$B$3)),"")</f>
        <v>912.0335576865941</v>
      </c>
    </row>
    <row r="297" spans="1:9" ht="12.75">
      <c r="A297">
        <v>294</v>
      </c>
      <c r="B297" s="25">
        <v>48825</v>
      </c>
      <c r="C297" s="25"/>
      <c r="D297" s="27">
        <f>IF(A297&lt;='Crédito hipotecario'!$D$6,ABS(PPMT('Crédito hipotecario'!$D$4,A297,'Crédito hipotecario'!$D$6,'Crédito hipotecario'!$B$3)),"")</f>
        <v>709.7385795553037</v>
      </c>
      <c r="E297" s="27">
        <f>IF(A297&lt;='Crédito hipotecario'!$D$6,ABS(IPMT('Crédito hipotecario'!$D$4,A297,'Crédito hipotecario'!$D$6,'Crédito hipotecario'!$B$3)),"")</f>
        <v>202.2949781312904</v>
      </c>
      <c r="F297" s="27">
        <f>IF(A297&lt;='Crédito hipotecario'!$D$6,SUM(Calendario!F296,Calendario!D297),"")</f>
        <v>126764.41107788042</v>
      </c>
      <c r="G297" s="27">
        <f>IF(A297&lt;='Crédito hipotecario'!$D$6,'Crédito hipotecario'!$B$3-Calendario!F297,"")</f>
        <v>53235.58892211958</v>
      </c>
      <c r="H297" s="27">
        <f t="shared" si="4"/>
        <v>912.0335576865941</v>
      </c>
      <c r="I297" s="27">
        <f>IF(A297&lt;='Crédito hipotecario'!$D$6,ABS(PMT('Crédito hipotecario'!$D$4,'Crédito hipotecario'!$D$6,'Crédito hipotecario'!$B$3)),"")</f>
        <v>912.0335576865941</v>
      </c>
    </row>
    <row r="298" spans="1:9" ht="12.75">
      <c r="A298">
        <v>295</v>
      </c>
      <c r="B298" s="25">
        <v>48855</v>
      </c>
      <c r="C298" s="25"/>
      <c r="D298" s="27">
        <f>IF(A298&lt;='Crédito hipotecario'!$D$6,ABS(PPMT('Crédito hipotecario'!$D$4,A298,'Crédito hipotecario'!$D$6,'Crédito hipotecario'!$B$3)),"")</f>
        <v>712.4000992286361</v>
      </c>
      <c r="E298" s="27">
        <f>IF(A298&lt;='Crédito hipotecario'!$D$6,ABS(IPMT('Crédito hipotecario'!$D$4,A298,'Crédito hipotecario'!$D$6,'Crédito hipotecario'!$B$3)),"")</f>
        <v>199.63345845795803</v>
      </c>
      <c r="F298" s="27">
        <f>IF(A298&lt;='Crédito hipotecario'!$D$6,SUM(Calendario!F297,Calendario!D298),"")</f>
        <v>127476.81117710905</v>
      </c>
      <c r="G298" s="27">
        <f>IF(A298&lt;='Crédito hipotecario'!$D$6,'Crédito hipotecario'!$B$3-Calendario!F298,"")</f>
        <v>52523.18882289095</v>
      </c>
      <c r="H298" s="27">
        <f t="shared" si="4"/>
        <v>912.0335576865941</v>
      </c>
      <c r="I298" s="27">
        <f>IF(A298&lt;='Crédito hipotecario'!$D$6,ABS(PMT('Crédito hipotecario'!$D$4,'Crédito hipotecario'!$D$6,'Crédito hipotecario'!$B$3)),"")</f>
        <v>912.0335576865941</v>
      </c>
    </row>
    <row r="299" spans="1:9" ht="12.75">
      <c r="A299">
        <v>296</v>
      </c>
      <c r="B299" s="25">
        <v>48886</v>
      </c>
      <c r="C299" s="25"/>
      <c r="D299" s="27">
        <f>IF(A299&lt;='Crédito hipotecario'!$D$6,ABS(PPMT('Crédito hipotecario'!$D$4,A299,'Crédito hipotecario'!$D$6,'Crédito hipotecario'!$B$3)),"")</f>
        <v>715.0715996007432</v>
      </c>
      <c r="E299" s="27">
        <f>IF(A299&lt;='Crédito hipotecario'!$D$6,ABS(IPMT('Crédito hipotecario'!$D$4,A299,'Crédito hipotecario'!$D$6,'Crédito hipotecario'!$B$3)),"")</f>
        <v>196.961958085851</v>
      </c>
      <c r="F299" s="27">
        <f>IF(A299&lt;='Crédito hipotecario'!$D$6,SUM(Calendario!F298,Calendario!D299),"")</f>
        <v>128191.8827767098</v>
      </c>
      <c r="G299" s="27">
        <f>IF(A299&lt;='Crédito hipotecario'!$D$6,'Crédito hipotecario'!$B$3-Calendario!F299,"")</f>
        <v>51808.1172232902</v>
      </c>
      <c r="H299" s="27">
        <f t="shared" si="4"/>
        <v>912.0335576865941</v>
      </c>
      <c r="I299" s="27">
        <f>IF(A299&lt;='Crédito hipotecario'!$D$6,ABS(PMT('Crédito hipotecario'!$D$4,'Crédito hipotecario'!$D$6,'Crédito hipotecario'!$B$3)),"")</f>
        <v>912.0335576865941</v>
      </c>
    </row>
    <row r="300" spans="1:9" ht="12.75">
      <c r="A300">
        <v>297</v>
      </c>
      <c r="B300" s="25">
        <v>48916</v>
      </c>
      <c r="C300" s="25"/>
      <c r="D300" s="27">
        <f>IF(A300&lt;='Crédito hipotecario'!$D$6,ABS(PPMT('Crédito hipotecario'!$D$4,A300,'Crédito hipotecario'!$D$6,'Crédito hipotecario'!$B$3)),"")</f>
        <v>717.7531180992461</v>
      </c>
      <c r="E300" s="27">
        <f>IF(A300&lt;='Crédito hipotecario'!$D$6,ABS(IPMT('Crédito hipotecario'!$D$4,A300,'Crédito hipotecario'!$D$6,'Crédito hipotecario'!$B$3)),"")</f>
        <v>194.28043958734807</v>
      </c>
      <c r="F300" s="27">
        <f>IF(A300&lt;='Crédito hipotecario'!$D$6,SUM(Calendario!F299,Calendario!D300),"")</f>
        <v>128909.63589480905</v>
      </c>
      <c r="G300" s="27">
        <f>IF(A300&lt;='Crédito hipotecario'!$D$6,'Crédito hipotecario'!$B$3-Calendario!F300,"")</f>
        <v>51090.36410519095</v>
      </c>
      <c r="H300" s="27">
        <f t="shared" si="4"/>
        <v>912.0335576865941</v>
      </c>
      <c r="I300" s="27">
        <f>IF(A300&lt;='Crédito hipotecario'!$D$6,ABS(PMT('Crédito hipotecario'!$D$4,'Crédito hipotecario'!$D$6,'Crédito hipotecario'!$B$3)),"")</f>
        <v>912.0335576865941</v>
      </c>
    </row>
    <row r="301" spans="1:9" ht="12.75">
      <c r="A301">
        <v>298</v>
      </c>
      <c r="B301" s="25">
        <v>48947</v>
      </c>
      <c r="C301" s="25"/>
      <c r="D301" s="27">
        <f>IF(A301&lt;='Crédito hipotecario'!$D$6,ABS(PPMT('Crédito hipotecario'!$D$4,A301,'Crédito hipotecario'!$D$6,'Crédito hipotecario'!$B$3)),"")</f>
        <v>720.4446922921179</v>
      </c>
      <c r="E301" s="27">
        <f>IF(A301&lt;='Crédito hipotecario'!$D$6,ABS(IPMT('Crédito hipotecario'!$D$4,A301,'Crédito hipotecario'!$D$6,'Crédito hipotecario'!$B$3)),"")</f>
        <v>191.58886539447616</v>
      </c>
      <c r="F301" s="27">
        <f>IF(A301&lt;='Crédito hipotecario'!$D$6,SUM(Calendario!F300,Calendario!D301),"")</f>
        <v>129630.08058710117</v>
      </c>
      <c r="G301" s="27">
        <f>IF(A301&lt;='Crédito hipotecario'!$D$6,'Crédito hipotecario'!$B$3-Calendario!F301,"")</f>
        <v>50369.91941289883</v>
      </c>
      <c r="H301" s="27">
        <f t="shared" si="4"/>
        <v>912.0335576865941</v>
      </c>
      <c r="I301" s="27">
        <f>IF(A301&lt;='Crédito hipotecario'!$D$6,ABS(PMT('Crédito hipotecario'!$D$4,'Crédito hipotecario'!$D$6,'Crédito hipotecario'!$B$3)),"")</f>
        <v>912.0335576865941</v>
      </c>
    </row>
    <row r="302" spans="1:9" ht="12.75">
      <c r="A302">
        <v>299</v>
      </c>
      <c r="B302" s="25">
        <v>48978</v>
      </c>
      <c r="C302" s="25"/>
      <c r="D302" s="27">
        <f>IF(A302&lt;='Crédito hipotecario'!$D$6,ABS(PPMT('Crédito hipotecario'!$D$4,A302,'Crédito hipotecario'!$D$6,'Crédito hipotecario'!$B$3)),"")</f>
        <v>723.1463598882135</v>
      </c>
      <c r="E302" s="27">
        <f>IF(A302&lt;='Crédito hipotecario'!$D$6,ABS(IPMT('Crédito hipotecario'!$D$4,A302,'Crédito hipotecario'!$D$6,'Crédito hipotecario'!$B$3)),"")</f>
        <v>188.88719779838064</v>
      </c>
      <c r="F302" s="27">
        <f>IF(A302&lt;='Crédito hipotecario'!$D$6,SUM(Calendario!F301,Calendario!D302),"")</f>
        <v>130353.22694698938</v>
      </c>
      <c r="G302" s="27">
        <f>IF(A302&lt;='Crédito hipotecario'!$D$6,'Crédito hipotecario'!$B$3-Calendario!F302,"")</f>
        <v>49646.77305301062</v>
      </c>
      <c r="H302" s="27">
        <f t="shared" si="4"/>
        <v>912.0335576865941</v>
      </c>
      <c r="I302" s="27">
        <f>IF(A302&lt;='Crédito hipotecario'!$D$6,ABS(PMT('Crédito hipotecario'!$D$4,'Crédito hipotecario'!$D$6,'Crédito hipotecario'!$B$3)),"")</f>
        <v>912.0335576865941</v>
      </c>
    </row>
    <row r="303" spans="1:9" ht="12.75">
      <c r="A303">
        <v>300</v>
      </c>
      <c r="B303" s="25">
        <v>49006</v>
      </c>
      <c r="C303" s="25"/>
      <c r="D303" s="27">
        <f>IF(A303&lt;='Crédito hipotecario'!$D$6,ABS(PPMT('Crédito hipotecario'!$D$4,A303,'Crédito hipotecario'!$D$6,'Crédito hipotecario'!$B$3)),"")</f>
        <v>725.8581587377939</v>
      </c>
      <c r="E303" s="27">
        <f>IF(A303&lt;='Crédito hipotecario'!$D$6,ABS(IPMT('Crédito hipotecario'!$D$4,A303,'Crédito hipotecario'!$D$6,'Crédito hipotecario'!$B$3)),"")</f>
        <v>186.17539894880014</v>
      </c>
      <c r="F303" s="27">
        <f>IF(A303&lt;='Crédito hipotecario'!$D$6,SUM(Calendario!F302,Calendario!D303),"")</f>
        <v>131079.08510572716</v>
      </c>
      <c r="G303" s="27">
        <f>IF(A303&lt;='Crédito hipotecario'!$D$6,'Crédito hipotecario'!$B$3-Calendario!F303,"")</f>
        <v>48920.914894272835</v>
      </c>
      <c r="H303" s="27">
        <f t="shared" si="4"/>
        <v>912.0335576865941</v>
      </c>
      <c r="I303" s="27">
        <f>IF(A303&lt;='Crédito hipotecario'!$D$6,ABS(PMT('Crédito hipotecario'!$D$4,'Crédito hipotecario'!$D$6,'Crédito hipotecario'!$B$3)),"")</f>
        <v>912.0335576865941</v>
      </c>
    </row>
    <row r="304" spans="1:9" ht="12.75">
      <c r="A304">
        <v>301</v>
      </c>
      <c r="B304" s="25">
        <v>49037</v>
      </c>
      <c r="C304" s="25"/>
      <c r="D304" s="27">
        <f>IF(A304&lt;='Crédito hipotecario'!$D$6,ABS(PPMT('Crédito hipotecario'!$D$4,A304,'Crédito hipotecario'!$D$6,'Crédito hipotecario'!$B$3)),"")</f>
        <v>728.5801268330608</v>
      </c>
      <c r="E304" s="27">
        <f>IF(A304&lt;='Crédito hipotecario'!$D$6,ABS(IPMT('Crédito hipotecario'!$D$4,A304,'Crédito hipotecario'!$D$6,'Crédito hipotecario'!$B$3)),"")</f>
        <v>183.45343085353326</v>
      </c>
      <c r="F304" s="27">
        <f>IF(A304&lt;='Crédito hipotecario'!$D$6,SUM(Calendario!F303,Calendario!D304),"")</f>
        <v>131807.66523256022</v>
      </c>
      <c r="G304" s="27">
        <f>IF(A304&lt;='Crédito hipotecario'!$D$6,'Crédito hipotecario'!$B$3-Calendario!F304,"")</f>
        <v>48192.33476743978</v>
      </c>
      <c r="H304" s="27">
        <f t="shared" si="4"/>
        <v>912.0335576865941</v>
      </c>
      <c r="I304" s="27">
        <f>IF(A304&lt;='Crédito hipotecario'!$D$6,ABS(PMT('Crédito hipotecario'!$D$4,'Crédito hipotecario'!$D$6,'Crédito hipotecario'!$B$3)),"")</f>
        <v>912.0335576865941</v>
      </c>
    </row>
    <row r="305" spans="1:9" ht="12.75">
      <c r="A305">
        <v>302</v>
      </c>
      <c r="B305" s="25">
        <v>49067</v>
      </c>
      <c r="C305" s="25"/>
      <c r="D305" s="27">
        <f>IF(A305&lt;='Crédito hipotecario'!$D$6,ABS(PPMT('Crédito hipotecario'!$D$4,A305,'Crédito hipotecario'!$D$6,'Crédito hipotecario'!$B$3)),"")</f>
        <v>731.3123023086848</v>
      </c>
      <c r="E305" s="27">
        <f>IF(A305&lt;='Crédito hipotecario'!$D$6,ABS(IPMT('Crédito hipotecario'!$D$4,A305,'Crédito hipotecario'!$D$6,'Crédito hipotecario'!$B$3)),"")</f>
        <v>180.72125537790933</v>
      </c>
      <c r="F305" s="27">
        <f>IF(A305&lt;='Crédito hipotecario'!$D$6,SUM(Calendario!F304,Calendario!D305),"")</f>
        <v>132538.9775348689</v>
      </c>
      <c r="G305" s="27">
        <f>IF(A305&lt;='Crédito hipotecario'!$D$6,'Crédito hipotecario'!$B$3-Calendario!F305,"")</f>
        <v>47461.0224651311</v>
      </c>
      <c r="H305" s="27">
        <f t="shared" si="4"/>
        <v>912.0335576865941</v>
      </c>
      <c r="I305" s="27">
        <f>IF(A305&lt;='Crédito hipotecario'!$D$6,ABS(PMT('Crédito hipotecario'!$D$4,'Crédito hipotecario'!$D$6,'Crédito hipotecario'!$B$3)),"")</f>
        <v>912.0335576865941</v>
      </c>
    </row>
    <row r="306" spans="1:9" ht="12.75">
      <c r="A306">
        <v>303</v>
      </c>
      <c r="B306" s="25">
        <v>49098</v>
      </c>
      <c r="C306" s="25"/>
      <c r="D306" s="27">
        <f>IF(A306&lt;='Crédito hipotecario'!$D$6,ABS(PPMT('Crédito hipotecario'!$D$4,A306,'Crédito hipotecario'!$D$6,'Crédito hipotecario'!$B$3)),"")</f>
        <v>734.0547234423426</v>
      </c>
      <c r="E306" s="27">
        <f>IF(A306&lt;='Crédito hipotecario'!$D$6,ABS(IPMT('Crédito hipotecario'!$D$4,A306,'Crédito hipotecario'!$D$6,'Crédito hipotecario'!$B$3)),"")</f>
        <v>177.97883424425154</v>
      </c>
      <c r="F306" s="27">
        <f>IF(A306&lt;='Crédito hipotecario'!$D$6,SUM(Calendario!F305,Calendario!D306),"")</f>
        <v>133273.03225831123</v>
      </c>
      <c r="G306" s="27">
        <f>IF(A306&lt;='Crédito hipotecario'!$D$6,'Crédito hipotecario'!$B$3-Calendario!F306,"")</f>
        <v>46726.96774168877</v>
      </c>
      <c r="H306" s="27">
        <f t="shared" si="4"/>
        <v>912.0335576865941</v>
      </c>
      <c r="I306" s="27">
        <f>IF(A306&lt;='Crédito hipotecario'!$D$6,ABS(PMT('Crédito hipotecario'!$D$4,'Crédito hipotecario'!$D$6,'Crédito hipotecario'!$B$3)),"")</f>
        <v>912.0335576865941</v>
      </c>
    </row>
    <row r="307" spans="1:9" ht="12.75">
      <c r="A307">
        <v>304</v>
      </c>
      <c r="B307" s="25">
        <v>49128</v>
      </c>
      <c r="C307" s="25"/>
      <c r="D307" s="27">
        <f>IF(A307&lt;='Crédito hipotecario'!$D$6,ABS(PPMT('Crédito hipotecario'!$D$4,A307,'Crédito hipotecario'!$D$6,'Crédito hipotecario'!$B$3)),"")</f>
        <v>736.807428655251</v>
      </c>
      <c r="E307" s="27">
        <f>IF(A307&lt;='Crédito hipotecario'!$D$6,ABS(IPMT('Crédito hipotecario'!$D$4,A307,'Crédito hipotecario'!$D$6,'Crédito hipotecario'!$B$3)),"")</f>
        <v>175.22612903134313</v>
      </c>
      <c r="F307" s="27">
        <f>IF(A307&lt;='Crédito hipotecario'!$D$6,SUM(Calendario!F306,Calendario!D307),"")</f>
        <v>134009.83968696647</v>
      </c>
      <c r="G307" s="27">
        <f>IF(A307&lt;='Crédito hipotecario'!$D$6,'Crédito hipotecario'!$B$3-Calendario!F307,"")</f>
        <v>45990.16031303353</v>
      </c>
      <c r="H307" s="27">
        <f t="shared" si="4"/>
        <v>912.0335576865941</v>
      </c>
      <c r="I307" s="27">
        <f>IF(A307&lt;='Crédito hipotecario'!$D$6,ABS(PMT('Crédito hipotecario'!$D$4,'Crédito hipotecario'!$D$6,'Crédito hipotecario'!$B$3)),"")</f>
        <v>912.0335576865941</v>
      </c>
    </row>
    <row r="308" spans="1:9" ht="12.75">
      <c r="A308">
        <v>305</v>
      </c>
      <c r="B308" s="25">
        <v>49159</v>
      </c>
      <c r="C308" s="25"/>
      <c r="D308" s="27">
        <f>IF(A308&lt;='Crédito hipotecario'!$D$6,ABS(PPMT('Crédito hipotecario'!$D$4,A308,'Crédito hipotecario'!$D$6,'Crédito hipotecario'!$B$3)),"")</f>
        <v>739.5704565127085</v>
      </c>
      <c r="E308" s="27">
        <f>IF(A308&lt;='Crédito hipotecario'!$D$6,ABS(IPMT('Crédito hipotecario'!$D$4,A308,'Crédito hipotecario'!$D$6,'Crédito hipotecario'!$B$3)),"")</f>
        <v>172.46310117388566</v>
      </c>
      <c r="F308" s="27">
        <f>IF(A308&lt;='Crédito hipotecario'!$D$6,SUM(Calendario!F307,Calendario!D308),"")</f>
        <v>134749.41014347918</v>
      </c>
      <c r="G308" s="27">
        <f>IF(A308&lt;='Crédito hipotecario'!$D$6,'Crédito hipotecario'!$B$3-Calendario!F308,"")</f>
        <v>45250.58985652082</v>
      </c>
      <c r="H308" s="27">
        <f t="shared" si="4"/>
        <v>912.0335576865941</v>
      </c>
      <c r="I308" s="27">
        <f>IF(A308&lt;='Crédito hipotecario'!$D$6,ABS(PMT('Crédito hipotecario'!$D$4,'Crédito hipotecario'!$D$6,'Crédito hipotecario'!$B$3)),"")</f>
        <v>912.0335576865941</v>
      </c>
    </row>
    <row r="309" spans="1:9" ht="12.75">
      <c r="A309">
        <v>306</v>
      </c>
      <c r="B309" s="25">
        <v>49190</v>
      </c>
      <c r="C309" s="25"/>
      <c r="D309" s="27">
        <f>IF(A309&lt;='Crédito hipotecario'!$D$6,ABS(PPMT('Crédito hipotecario'!$D$4,A309,'Crédito hipotecario'!$D$6,'Crédito hipotecario'!$B$3)),"")</f>
        <v>742.3438457246308</v>
      </c>
      <c r="E309" s="27">
        <f>IF(A309&lt;='Crédito hipotecario'!$D$6,ABS(IPMT('Crédito hipotecario'!$D$4,A309,'Crédito hipotecario'!$D$6,'Crédito hipotecario'!$B$3)),"")</f>
        <v>169.68971196196333</v>
      </c>
      <c r="F309" s="27">
        <f>IF(A309&lt;='Crédito hipotecario'!$D$6,SUM(Calendario!F308,Calendario!D309),"")</f>
        <v>135491.7539892038</v>
      </c>
      <c r="G309" s="27">
        <f>IF(A309&lt;='Crédito hipotecario'!$D$6,'Crédito hipotecario'!$B$3-Calendario!F309,"")</f>
        <v>44508.246010796196</v>
      </c>
      <c r="H309" s="27">
        <f t="shared" si="4"/>
        <v>912.0335576865941</v>
      </c>
      <c r="I309" s="27">
        <f>IF(A309&lt;='Crédito hipotecario'!$D$6,ABS(PMT('Crédito hipotecario'!$D$4,'Crédito hipotecario'!$D$6,'Crédito hipotecario'!$B$3)),"")</f>
        <v>912.0335576865941</v>
      </c>
    </row>
    <row r="310" spans="1:9" ht="12.75">
      <c r="A310">
        <v>307</v>
      </c>
      <c r="B310" s="25">
        <v>49220</v>
      </c>
      <c r="C310" s="25"/>
      <c r="D310" s="27">
        <f>IF(A310&lt;='Crédito hipotecario'!$D$6,ABS(PPMT('Crédito hipotecario'!$D$4,A310,'Crédito hipotecario'!$D$6,'Crédito hipotecario'!$B$3)),"")</f>
        <v>745.1276351460979</v>
      </c>
      <c r="E310" s="27">
        <f>IF(A310&lt;='Crédito hipotecario'!$D$6,ABS(IPMT('Crédito hipotecario'!$D$4,A310,'Crédito hipotecario'!$D$6,'Crédito hipotecario'!$B$3)),"")</f>
        <v>166.9059225404963</v>
      </c>
      <c r="F310" s="27">
        <f>IF(A310&lt;='Crédito hipotecario'!$D$6,SUM(Calendario!F309,Calendario!D310),"")</f>
        <v>136236.8816243499</v>
      </c>
      <c r="G310" s="27">
        <f>IF(A310&lt;='Crédito hipotecario'!$D$6,'Crédito hipotecario'!$B$3-Calendario!F310,"")</f>
        <v>43763.11837565011</v>
      </c>
      <c r="H310" s="27">
        <f t="shared" si="4"/>
        <v>912.0335576865941</v>
      </c>
      <c r="I310" s="27">
        <f>IF(A310&lt;='Crédito hipotecario'!$D$6,ABS(PMT('Crédito hipotecario'!$D$4,'Crédito hipotecario'!$D$6,'Crédito hipotecario'!$B$3)),"")</f>
        <v>912.0335576865941</v>
      </c>
    </row>
    <row r="311" spans="1:9" ht="12.75">
      <c r="A311">
        <v>308</v>
      </c>
      <c r="B311" s="25">
        <v>49251</v>
      </c>
      <c r="C311" s="25"/>
      <c r="D311" s="27">
        <f>IF(A311&lt;='Crédito hipotecario'!$D$6,ABS(PPMT('Crédito hipotecario'!$D$4,A311,'Crédito hipotecario'!$D$6,'Crédito hipotecario'!$B$3)),"")</f>
        <v>747.9218637778959</v>
      </c>
      <c r="E311" s="27">
        <f>IF(A311&lt;='Crédito hipotecario'!$D$6,ABS(IPMT('Crédito hipotecario'!$D$4,A311,'Crédito hipotecario'!$D$6,'Crédito hipotecario'!$B$3)),"")</f>
        <v>164.11169390869827</v>
      </c>
      <c r="F311" s="27">
        <f>IF(A311&lt;='Crédito hipotecario'!$D$6,SUM(Calendario!F310,Calendario!D311),"")</f>
        <v>136984.80348812777</v>
      </c>
      <c r="G311" s="27">
        <f>IF(A311&lt;='Crédito hipotecario'!$D$6,'Crédito hipotecario'!$B$3-Calendario!F311,"")</f>
        <v>43015.19651187223</v>
      </c>
      <c r="H311" s="27">
        <f t="shared" si="4"/>
        <v>912.0335576865941</v>
      </c>
      <c r="I311" s="27">
        <f>IF(A311&lt;='Crédito hipotecario'!$D$6,ABS(PMT('Crédito hipotecario'!$D$4,'Crédito hipotecario'!$D$6,'Crédito hipotecario'!$B$3)),"")</f>
        <v>912.0335576865941</v>
      </c>
    </row>
    <row r="312" spans="1:9" ht="12.75">
      <c r="A312">
        <v>309</v>
      </c>
      <c r="B312" s="25">
        <v>49281</v>
      </c>
      <c r="C312" s="25"/>
      <c r="D312" s="27">
        <f>IF(A312&lt;='Crédito hipotecario'!$D$6,ABS(PPMT('Crédito hipotecario'!$D$4,A312,'Crédito hipotecario'!$D$6,'Crédito hipotecario'!$B$3)),"")</f>
        <v>750.7265707670628</v>
      </c>
      <c r="E312" s="27">
        <f>IF(A312&lt;='Crédito hipotecario'!$D$6,ABS(IPMT('Crédito hipotecario'!$D$4,A312,'Crédito hipotecario'!$D$6,'Crédito hipotecario'!$B$3)),"")</f>
        <v>161.30698691953134</v>
      </c>
      <c r="F312" s="27">
        <f>IF(A312&lt;='Crédito hipotecario'!$D$6,SUM(Calendario!F311,Calendario!D312),"")</f>
        <v>137735.53005889483</v>
      </c>
      <c r="G312" s="27">
        <f>IF(A312&lt;='Crédito hipotecario'!$D$6,'Crédito hipotecario'!$B$3-Calendario!F312,"")</f>
        <v>42264.46994110517</v>
      </c>
      <c r="H312" s="27">
        <f t="shared" si="4"/>
        <v>912.0335576865941</v>
      </c>
      <c r="I312" s="27">
        <f>IF(A312&lt;='Crédito hipotecario'!$D$6,ABS(PMT('Crédito hipotecario'!$D$4,'Crédito hipotecario'!$D$6,'Crédito hipotecario'!$B$3)),"")</f>
        <v>912.0335576865941</v>
      </c>
    </row>
    <row r="313" spans="1:9" ht="12.75">
      <c r="A313">
        <v>310</v>
      </c>
      <c r="B313" s="25">
        <v>49312</v>
      </c>
      <c r="C313" s="25"/>
      <c r="D313" s="27">
        <f>IF(A313&lt;='Crédito hipotecario'!$D$6,ABS(PPMT('Crédito hipotecario'!$D$4,A313,'Crédito hipotecario'!$D$6,'Crédito hipotecario'!$B$3)),"")</f>
        <v>753.5417954074395</v>
      </c>
      <c r="E313" s="27">
        <f>IF(A313&lt;='Crédito hipotecario'!$D$6,ABS(IPMT('Crédito hipotecario'!$D$4,A313,'Crédito hipotecario'!$D$6,'Crédito hipotecario'!$B$3)),"")</f>
        <v>158.49176227915464</v>
      </c>
      <c r="F313" s="27">
        <f>IF(A313&lt;='Crédito hipotecario'!$D$6,SUM(Calendario!F312,Calendario!D313),"")</f>
        <v>138489.07185430228</v>
      </c>
      <c r="G313" s="27">
        <f>IF(A313&lt;='Crédito hipotecario'!$D$6,'Crédito hipotecario'!$B$3-Calendario!F313,"")</f>
        <v>41510.92814569772</v>
      </c>
      <c r="H313" s="27">
        <f t="shared" si="4"/>
        <v>912.0335576865941</v>
      </c>
      <c r="I313" s="27">
        <f>IF(A313&lt;='Crédito hipotecario'!$D$6,ABS(PMT('Crédito hipotecario'!$D$4,'Crédito hipotecario'!$D$6,'Crédito hipotecario'!$B$3)),"")</f>
        <v>912.0335576865941</v>
      </c>
    </row>
    <row r="314" spans="1:9" ht="12.75">
      <c r="A314">
        <v>311</v>
      </c>
      <c r="B314" s="25">
        <v>49343</v>
      </c>
      <c r="C314" s="25"/>
      <c r="D314" s="27">
        <f>IF(A314&lt;='Crédito hipotecario'!$D$6,ABS(PPMT('Crédito hipotecario'!$D$4,A314,'Crédito hipotecario'!$D$6,'Crédito hipotecario'!$B$3)),"")</f>
        <v>756.3675771402169</v>
      </c>
      <c r="E314" s="27">
        <f>IF(A314&lt;='Crédito hipotecario'!$D$6,ABS(IPMT('Crédito hipotecario'!$D$4,A314,'Crédito hipotecario'!$D$6,'Crédito hipotecario'!$B$3)),"")</f>
        <v>155.66598054637726</v>
      </c>
      <c r="F314" s="27">
        <f>IF(A314&lt;='Crédito hipotecario'!$D$6,SUM(Calendario!F313,Calendario!D314),"")</f>
        <v>139245.4394314425</v>
      </c>
      <c r="G314" s="27">
        <f>IF(A314&lt;='Crédito hipotecario'!$D$6,'Crédito hipotecario'!$B$3-Calendario!F314,"")</f>
        <v>40754.5605685575</v>
      </c>
      <c r="H314" s="27">
        <f t="shared" si="4"/>
        <v>912.0335576865941</v>
      </c>
      <c r="I314" s="27">
        <f>IF(A314&lt;='Crédito hipotecario'!$D$6,ABS(PMT('Crédito hipotecario'!$D$4,'Crédito hipotecario'!$D$6,'Crédito hipotecario'!$B$3)),"")</f>
        <v>912.0335576865941</v>
      </c>
    </row>
    <row r="315" spans="1:9" ht="12.75">
      <c r="A315">
        <v>312</v>
      </c>
      <c r="B315" s="25">
        <v>49371</v>
      </c>
      <c r="C315" s="25"/>
      <c r="D315" s="27">
        <f>IF(A315&lt;='Crédito hipotecario'!$D$6,ABS(PPMT('Crédito hipotecario'!$D$4,A315,'Crédito hipotecario'!$D$6,'Crédito hipotecario'!$B$3)),"")</f>
        <v>759.2039555544932</v>
      </c>
      <c r="E315" s="27">
        <f>IF(A315&lt;='Crédito hipotecario'!$D$6,ABS(IPMT('Crédito hipotecario'!$D$4,A315,'Crédito hipotecario'!$D$6,'Crédito hipotecario'!$B$3)),"")</f>
        <v>152.82960213210097</v>
      </c>
      <c r="F315" s="27">
        <f>IF(A315&lt;='Crédito hipotecario'!$D$6,SUM(Calendario!F314,Calendario!D315),"")</f>
        <v>140004.643386997</v>
      </c>
      <c r="G315" s="27">
        <f>IF(A315&lt;='Crédito hipotecario'!$D$6,'Crédito hipotecario'!$B$3-Calendario!F315,"")</f>
        <v>39995.35661300301</v>
      </c>
      <c r="H315" s="27">
        <f t="shared" si="4"/>
        <v>912.0335576865941</v>
      </c>
      <c r="I315" s="27">
        <f>IF(A315&lt;='Crédito hipotecario'!$D$6,ABS(PMT('Crédito hipotecario'!$D$4,'Crédito hipotecario'!$D$6,'Crédito hipotecario'!$B$3)),"")</f>
        <v>912.0335576865941</v>
      </c>
    </row>
    <row r="316" spans="1:9" ht="12.75">
      <c r="A316">
        <v>313</v>
      </c>
      <c r="B316" s="25">
        <v>49402</v>
      </c>
      <c r="C316" s="25"/>
      <c r="D316" s="27">
        <f>IF(A316&lt;='Crédito hipotecario'!$D$6,ABS(PPMT('Crédito hipotecario'!$D$4,A316,'Crédito hipotecario'!$D$6,'Crédito hipotecario'!$B$3)),"")</f>
        <v>762.0509703878222</v>
      </c>
      <c r="E316" s="27">
        <f>IF(A316&lt;='Crédito hipotecario'!$D$6,ABS(IPMT('Crédito hipotecario'!$D$4,A316,'Crédito hipotecario'!$D$6,'Crédito hipotecario'!$B$3)),"")</f>
        <v>149.98258729877196</v>
      </c>
      <c r="F316" s="27">
        <f>IF(A316&lt;='Crédito hipotecario'!$D$6,SUM(Calendario!F315,Calendario!D316),"")</f>
        <v>140766.6943573848</v>
      </c>
      <c r="G316" s="27">
        <f>IF(A316&lt;='Crédito hipotecario'!$D$6,'Crédito hipotecario'!$B$3-Calendario!F316,"")</f>
        <v>39233.30564261519</v>
      </c>
      <c r="H316" s="27">
        <f t="shared" si="4"/>
        <v>912.0335576865941</v>
      </c>
      <c r="I316" s="27">
        <f>IF(A316&lt;='Crédito hipotecario'!$D$6,ABS(PMT('Crédito hipotecario'!$D$4,'Crédito hipotecario'!$D$6,'Crédito hipotecario'!$B$3)),"")</f>
        <v>912.0335576865941</v>
      </c>
    </row>
    <row r="317" spans="1:9" ht="12.75">
      <c r="A317">
        <v>314</v>
      </c>
      <c r="B317" s="25">
        <v>49432</v>
      </c>
      <c r="C317" s="25"/>
      <c r="D317" s="27">
        <f>IF(A317&lt;='Crédito hipotecario'!$D$6,ABS(PPMT('Crédito hipotecario'!$D$4,A317,'Crédito hipotecario'!$D$6,'Crédito hipotecario'!$B$3)),"")</f>
        <v>764.9086615267767</v>
      </c>
      <c r="E317" s="27">
        <f>IF(A317&lt;='Crédito hipotecario'!$D$6,ABS(IPMT('Crédito hipotecario'!$D$4,A317,'Crédito hipotecario'!$D$6,'Crédito hipotecario'!$B$3)),"")</f>
        <v>147.12489615981744</v>
      </c>
      <c r="F317" s="27">
        <f>IF(A317&lt;='Crédito hipotecario'!$D$6,SUM(Calendario!F316,Calendario!D317),"")</f>
        <v>141531.60301891158</v>
      </c>
      <c r="G317" s="27">
        <f>IF(A317&lt;='Crédito hipotecario'!$D$6,'Crédito hipotecario'!$B$3-Calendario!F317,"")</f>
        <v>38468.396981088415</v>
      </c>
      <c r="H317" s="27">
        <f t="shared" si="4"/>
        <v>912.0335576865941</v>
      </c>
      <c r="I317" s="27">
        <f>IF(A317&lt;='Crédito hipotecario'!$D$6,ABS(PMT('Crédito hipotecario'!$D$4,'Crédito hipotecario'!$D$6,'Crédito hipotecario'!$B$3)),"")</f>
        <v>912.0335576865941</v>
      </c>
    </row>
    <row r="318" spans="1:9" ht="12.75">
      <c r="A318">
        <v>315</v>
      </c>
      <c r="B318" s="25">
        <v>49463</v>
      </c>
      <c r="C318" s="25"/>
      <c r="D318" s="27">
        <f>IF(A318&lt;='Crédito hipotecario'!$D$6,ABS(PPMT('Crédito hipotecario'!$D$4,A318,'Crédito hipotecario'!$D$6,'Crédito hipotecario'!$B$3)),"")</f>
        <v>767.7770690075024</v>
      </c>
      <c r="E318" s="27">
        <f>IF(A318&lt;='Crédito hipotecario'!$D$6,ABS(IPMT('Crédito hipotecario'!$D$4,A318,'Crédito hipotecario'!$D$6,'Crédito hipotecario'!$B$3)),"")</f>
        <v>144.2564886790917</v>
      </c>
      <c r="F318" s="27">
        <f>IF(A318&lt;='Crédito hipotecario'!$D$6,SUM(Calendario!F317,Calendario!D318),"")</f>
        <v>142299.3800879191</v>
      </c>
      <c r="G318" s="27">
        <f>IF(A318&lt;='Crédito hipotecario'!$D$6,'Crédito hipotecario'!$B$3-Calendario!F318,"")</f>
        <v>37700.6199120809</v>
      </c>
      <c r="H318" s="27">
        <f t="shared" si="4"/>
        <v>912.0335576865941</v>
      </c>
      <c r="I318" s="27">
        <f>IF(A318&lt;='Crédito hipotecario'!$D$6,ABS(PMT('Crédito hipotecario'!$D$4,'Crédito hipotecario'!$D$6,'Crédito hipotecario'!$B$3)),"")</f>
        <v>912.0335576865941</v>
      </c>
    </row>
    <row r="319" spans="1:9" ht="12.75">
      <c r="A319">
        <v>316</v>
      </c>
      <c r="B319" s="25">
        <v>49493</v>
      </c>
      <c r="C319" s="25"/>
      <c r="D319" s="27">
        <f>IF(A319&lt;='Crédito hipotecario'!$D$6,ABS(PPMT('Crédito hipotecario'!$D$4,A319,'Crédito hipotecario'!$D$6,'Crédito hipotecario'!$B$3)),"")</f>
        <v>770.6562330162801</v>
      </c>
      <c r="E319" s="27">
        <f>IF(A319&lt;='Crédito hipotecario'!$D$6,ABS(IPMT('Crédito hipotecario'!$D$4,A319,'Crédito hipotecario'!$D$6,'Crédito hipotecario'!$B$3)),"")</f>
        <v>141.37732467031398</v>
      </c>
      <c r="F319" s="27">
        <f>IF(A319&lt;='Crédito hipotecario'!$D$6,SUM(Calendario!F318,Calendario!D319),"")</f>
        <v>143070.03632093538</v>
      </c>
      <c r="G319" s="27">
        <f>IF(A319&lt;='Crédito hipotecario'!$D$6,'Crédito hipotecario'!$B$3-Calendario!F319,"")</f>
        <v>36929.96367906462</v>
      </c>
      <c r="H319" s="27">
        <f t="shared" si="4"/>
        <v>912.0335576865941</v>
      </c>
      <c r="I319" s="27">
        <f>IF(A319&lt;='Crédito hipotecario'!$D$6,ABS(PMT('Crédito hipotecario'!$D$4,'Crédito hipotecario'!$D$6,'Crédito hipotecario'!$B$3)),"")</f>
        <v>912.0335576865941</v>
      </c>
    </row>
    <row r="320" spans="1:9" ht="12.75">
      <c r="A320">
        <v>317</v>
      </c>
      <c r="B320" s="25">
        <v>49524</v>
      </c>
      <c r="C320" s="25"/>
      <c r="D320" s="27">
        <f>IF(A320&lt;='Crédito hipotecario'!$D$6,ABS(PPMT('Crédito hipotecario'!$D$4,A320,'Crédito hipotecario'!$D$6,'Crédito hipotecario'!$B$3)),"")</f>
        <v>773.5461938900908</v>
      </c>
      <c r="E320" s="27">
        <f>IF(A320&lt;='Crédito hipotecario'!$D$6,ABS(IPMT('Crédito hipotecario'!$D$4,A320,'Crédito hipotecario'!$D$6,'Crédito hipotecario'!$B$3)),"")</f>
        <v>138.48736379650333</v>
      </c>
      <c r="F320" s="27">
        <f>IF(A320&lt;='Crédito hipotecario'!$D$6,SUM(Calendario!F319,Calendario!D320),"")</f>
        <v>143843.58251482548</v>
      </c>
      <c r="G320" s="27">
        <f>IF(A320&lt;='Crédito hipotecario'!$D$6,'Crédito hipotecario'!$B$3-Calendario!F320,"")</f>
        <v>36156.41748517452</v>
      </c>
      <c r="H320" s="27">
        <f t="shared" si="4"/>
        <v>912.0335576865941</v>
      </c>
      <c r="I320" s="27">
        <f>IF(A320&lt;='Crédito hipotecario'!$D$6,ABS(PMT('Crédito hipotecario'!$D$4,'Crédito hipotecario'!$D$6,'Crédito hipotecario'!$B$3)),"")</f>
        <v>912.0335576865941</v>
      </c>
    </row>
    <row r="321" spans="1:9" ht="12.75">
      <c r="A321">
        <v>318</v>
      </c>
      <c r="B321" s="25">
        <v>49555</v>
      </c>
      <c r="C321" s="25"/>
      <c r="D321" s="27">
        <f>IF(A321&lt;='Crédito hipotecario'!$D$6,ABS(PPMT('Crédito hipotecario'!$D$4,A321,'Crédito hipotecario'!$D$6,'Crédito hipotecario'!$B$3)),"")</f>
        <v>776.4469921171789</v>
      </c>
      <c r="E321" s="27">
        <f>IF(A321&lt;='Crédito hipotecario'!$D$6,ABS(IPMT('Crédito hipotecario'!$D$4,A321,'Crédito hipotecario'!$D$6,'Crédito hipotecario'!$B$3)),"")</f>
        <v>135.58656556941526</v>
      </c>
      <c r="F321" s="27">
        <f>IF(A321&lt;='Crédito hipotecario'!$D$6,SUM(Calendario!F320,Calendario!D321),"")</f>
        <v>144620.02950694266</v>
      </c>
      <c r="G321" s="27">
        <f>IF(A321&lt;='Crédito hipotecario'!$D$6,'Crédito hipotecario'!$B$3-Calendario!F321,"")</f>
        <v>35379.970493057335</v>
      </c>
      <c r="H321" s="27">
        <f t="shared" si="4"/>
        <v>912.0335576865941</v>
      </c>
      <c r="I321" s="27">
        <f>IF(A321&lt;='Crédito hipotecario'!$D$6,ABS(PMT('Crédito hipotecario'!$D$4,'Crédito hipotecario'!$D$6,'Crédito hipotecario'!$B$3)),"")</f>
        <v>912.0335576865941</v>
      </c>
    </row>
    <row r="322" spans="1:9" ht="12.75">
      <c r="A322">
        <v>319</v>
      </c>
      <c r="B322" s="25">
        <v>49585</v>
      </c>
      <c r="C322" s="25"/>
      <c r="D322" s="27">
        <f>IF(A322&lt;='Crédito hipotecario'!$D$6,ABS(PPMT('Crédito hipotecario'!$D$4,A322,'Crédito hipotecario'!$D$6,'Crédito hipotecario'!$B$3)),"")</f>
        <v>779.3586683376179</v>
      </c>
      <c r="E322" s="27">
        <f>IF(A322&lt;='Crédito hipotecario'!$D$6,ABS(IPMT('Crédito hipotecario'!$D$4,A322,'Crédito hipotecario'!$D$6,'Crédito hipotecario'!$B$3)),"")</f>
        <v>132.67488934897614</v>
      </c>
      <c r="F322" s="27">
        <f>IF(A322&lt;='Crédito hipotecario'!$D$6,SUM(Calendario!F321,Calendario!D322),"")</f>
        <v>145399.38817528027</v>
      </c>
      <c r="G322" s="27">
        <f>IF(A322&lt;='Crédito hipotecario'!$D$6,'Crédito hipotecario'!$B$3-Calendario!F322,"")</f>
        <v>34600.61182471973</v>
      </c>
      <c r="H322" s="27">
        <f t="shared" si="4"/>
        <v>912.0335576865941</v>
      </c>
      <c r="I322" s="27">
        <f>IF(A322&lt;='Crédito hipotecario'!$D$6,ABS(PMT('Crédito hipotecario'!$D$4,'Crédito hipotecario'!$D$6,'Crédito hipotecario'!$B$3)),"")</f>
        <v>912.0335576865941</v>
      </c>
    </row>
    <row r="323" spans="1:9" ht="12.75">
      <c r="A323">
        <v>320</v>
      </c>
      <c r="B323" s="25">
        <v>49616</v>
      </c>
      <c r="C323" s="25"/>
      <c r="D323" s="27">
        <f>IF(A323&lt;='Crédito hipotecario'!$D$6,ABS(PPMT('Crédito hipotecario'!$D$4,A323,'Crédito hipotecario'!$D$6,'Crédito hipotecario'!$B$3)),"")</f>
        <v>782.2812633438843</v>
      </c>
      <c r="E323" s="27">
        <f>IF(A323&lt;='Crédito hipotecario'!$D$6,ABS(IPMT('Crédito hipotecario'!$D$4,A323,'Crédito hipotecario'!$D$6,'Crédito hipotecario'!$B$3)),"")</f>
        <v>129.75229434270977</v>
      </c>
      <c r="F323" s="27">
        <f>IF(A323&lt;='Crédito hipotecario'!$D$6,SUM(Calendario!F322,Calendario!D323),"")</f>
        <v>146181.66943862414</v>
      </c>
      <c r="G323" s="27">
        <f>IF(A323&lt;='Crédito hipotecario'!$D$6,'Crédito hipotecario'!$B$3-Calendario!F323,"")</f>
        <v>33818.33056137586</v>
      </c>
      <c r="H323" s="27">
        <f t="shared" si="4"/>
        <v>912.0335576865941</v>
      </c>
      <c r="I323" s="27">
        <f>IF(A323&lt;='Crédito hipotecario'!$D$6,ABS(PMT('Crédito hipotecario'!$D$4,'Crédito hipotecario'!$D$6,'Crédito hipotecario'!$B$3)),"")</f>
        <v>912.0335576865941</v>
      </c>
    </row>
    <row r="324" spans="1:9" ht="12.75">
      <c r="A324">
        <v>321</v>
      </c>
      <c r="B324" s="25">
        <v>49646</v>
      </c>
      <c r="C324" s="25"/>
      <c r="D324" s="27">
        <f>IF(A324&lt;='Crédito hipotecario'!$D$6,ABS(PPMT('Crédito hipotecario'!$D$4,A324,'Crédito hipotecario'!$D$6,'Crédito hipotecario'!$B$3)),"")</f>
        <v>785.2148180814235</v>
      </c>
      <c r="E324" s="27">
        <f>IF(A324&lt;='Crédito hipotecario'!$D$6,ABS(IPMT('Crédito hipotecario'!$D$4,A324,'Crédito hipotecario'!$D$6,'Crédito hipotecario'!$B$3)),"")</f>
        <v>126.8187396051707</v>
      </c>
      <c r="F324" s="27">
        <f>IF(A324&lt;='Crédito hipotecario'!$D$6,SUM(Calendario!F323,Calendario!D324),"")</f>
        <v>146966.88425670555</v>
      </c>
      <c r="G324" s="27">
        <f>IF(A324&lt;='Crédito hipotecario'!$D$6,'Crédito hipotecario'!$B$3-Calendario!F324,"")</f>
        <v>33033.115743294446</v>
      </c>
      <c r="H324" s="27">
        <f t="shared" si="4"/>
        <v>912.0335576865941</v>
      </c>
      <c r="I324" s="27">
        <f>IF(A324&lt;='Crédito hipotecario'!$D$6,ABS(PMT('Crédito hipotecario'!$D$4,'Crédito hipotecario'!$D$6,'Crédito hipotecario'!$B$3)),"")</f>
        <v>912.0335576865941</v>
      </c>
    </row>
    <row r="325" spans="1:9" ht="12.75">
      <c r="A325">
        <v>322</v>
      </c>
      <c r="B325" s="25">
        <v>49677</v>
      </c>
      <c r="C325" s="25"/>
      <c r="D325" s="27">
        <f>IF(A325&lt;='Crédito hipotecario'!$D$6,ABS(PPMT('Crédito hipotecario'!$D$4,A325,'Crédito hipotecario'!$D$6,'Crédito hipotecario'!$B$3)),"")</f>
        <v>788.1593736492289</v>
      </c>
      <c r="E325" s="27">
        <f>IF(A325&lt;='Crédito hipotecario'!$D$6,ABS(IPMT('Crédito hipotecario'!$D$4,A325,'Crédito hipotecario'!$D$6,'Crédito hipotecario'!$B$3)),"")</f>
        <v>123.87418403736518</v>
      </c>
      <c r="F325" s="27">
        <f>IF(A325&lt;='Crédito hipotecario'!$D$6,SUM(Calendario!F324,Calendario!D325),"")</f>
        <v>147755.04363035478</v>
      </c>
      <c r="G325" s="27">
        <f>IF(A325&lt;='Crédito hipotecario'!$D$6,'Crédito hipotecario'!$B$3-Calendario!F325,"")</f>
        <v>32244.956369645224</v>
      </c>
      <c r="H325" s="27">
        <f aca="true" t="shared" si="5" ref="H325:H363">D325+E325</f>
        <v>912.0335576865941</v>
      </c>
      <c r="I325" s="27">
        <f>IF(A325&lt;='Crédito hipotecario'!$D$6,ABS(PMT('Crédito hipotecario'!$D$4,'Crédito hipotecario'!$D$6,'Crédito hipotecario'!$B$3)),"")</f>
        <v>912.0335576865941</v>
      </c>
    </row>
    <row r="326" spans="1:9" ht="12.75">
      <c r="A326">
        <v>323</v>
      </c>
      <c r="B326" s="25">
        <v>49708</v>
      </c>
      <c r="C326" s="25"/>
      <c r="D326" s="27">
        <f>IF(A326&lt;='Crédito hipotecario'!$D$6,ABS(PPMT('Crédito hipotecario'!$D$4,A326,'Crédito hipotecario'!$D$6,'Crédito hipotecario'!$B$3)),"")</f>
        <v>791.1149713004137</v>
      </c>
      <c r="E326" s="27">
        <f>IF(A326&lt;='Crédito hipotecario'!$D$6,ABS(IPMT('Crédito hipotecario'!$D$4,A326,'Crédito hipotecario'!$D$6,'Crédito hipotecario'!$B$3)),"")</f>
        <v>120.9185863861804</v>
      </c>
      <c r="F326" s="27">
        <f>IF(A326&lt;='Crédito hipotecario'!$D$6,SUM(Calendario!F325,Calendario!D326),"")</f>
        <v>148546.1586016552</v>
      </c>
      <c r="G326" s="27">
        <f>IF(A326&lt;='Crédito hipotecario'!$D$6,'Crédito hipotecario'!$B$3-Calendario!F326,"")</f>
        <v>31453.84139834481</v>
      </c>
      <c r="H326" s="27">
        <f t="shared" si="5"/>
        <v>912.0335576865941</v>
      </c>
      <c r="I326" s="27">
        <f>IF(A326&lt;='Crédito hipotecario'!$D$6,ABS(PMT('Crédito hipotecario'!$D$4,'Crédito hipotecario'!$D$6,'Crédito hipotecario'!$B$3)),"")</f>
        <v>912.0335576865941</v>
      </c>
    </row>
    <row r="327" spans="1:9" ht="12.75">
      <c r="A327">
        <v>324</v>
      </c>
      <c r="B327" s="25">
        <v>49737</v>
      </c>
      <c r="C327" s="25"/>
      <c r="D327" s="27">
        <f>IF(A327&lt;='Crédito hipotecario'!$D$6,ABS(PPMT('Crédito hipotecario'!$D$4,A327,'Crédito hipotecario'!$D$6,'Crédito hipotecario'!$B$3)),"")</f>
        <v>794.0816524427901</v>
      </c>
      <c r="E327" s="27">
        <f>IF(A327&lt;='Crédito hipotecario'!$D$6,ABS(IPMT('Crédito hipotecario'!$D$4,A327,'Crédito hipotecario'!$D$6,'Crédito hipotecario'!$B$3)),"")</f>
        <v>117.95190524380406</v>
      </c>
      <c r="F327" s="27">
        <f>IF(A327&lt;='Crédito hipotecario'!$D$6,SUM(Calendario!F326,Calendario!D327),"")</f>
        <v>149340.24025409797</v>
      </c>
      <c r="G327" s="27">
        <f>IF(A327&lt;='Crédito hipotecario'!$D$6,'Crédito hipotecario'!$B$3-Calendario!F327,"")</f>
        <v>30659.759745902033</v>
      </c>
      <c r="H327" s="27">
        <f t="shared" si="5"/>
        <v>912.0335576865941</v>
      </c>
      <c r="I327" s="27">
        <f>IF(A327&lt;='Crédito hipotecario'!$D$6,ABS(PMT('Crédito hipotecario'!$D$4,'Crédito hipotecario'!$D$6,'Crédito hipotecario'!$B$3)),"")</f>
        <v>912.0335576865941</v>
      </c>
    </row>
    <row r="328" spans="1:9" ht="12.75">
      <c r="A328">
        <v>325</v>
      </c>
      <c r="B328" s="25">
        <v>49768</v>
      </c>
      <c r="C328" s="25"/>
      <c r="D328" s="27">
        <f>IF(A328&lt;='Crédito hipotecario'!$D$6,ABS(PPMT('Crédito hipotecario'!$D$4,A328,'Crédito hipotecario'!$D$6,'Crédito hipotecario'!$B$3)),"")</f>
        <v>797.0594586394506</v>
      </c>
      <c r="E328" s="27">
        <f>IF(A328&lt;='Crédito hipotecario'!$D$6,ABS(IPMT('Crédito hipotecario'!$D$4,A328,'Crédito hipotecario'!$D$6,'Crédito hipotecario'!$B$3)),"")</f>
        <v>114.97409904714353</v>
      </c>
      <c r="F328" s="27">
        <f>IF(A328&lt;='Crédito hipotecario'!$D$6,SUM(Calendario!F327,Calendario!D328),"")</f>
        <v>150137.2997127374</v>
      </c>
      <c r="G328" s="27">
        <f>IF(A328&lt;='Crédito hipotecario'!$D$6,'Crédito hipotecario'!$B$3-Calendario!F328,"")</f>
        <v>29862.70028726259</v>
      </c>
      <c r="H328" s="27">
        <f t="shared" si="5"/>
        <v>912.0335576865941</v>
      </c>
      <c r="I328" s="27">
        <f>IF(A328&lt;='Crédito hipotecario'!$D$6,ABS(PMT('Crédito hipotecario'!$D$4,'Crédito hipotecario'!$D$6,'Crédito hipotecario'!$B$3)),"")</f>
        <v>912.0335576865941</v>
      </c>
    </row>
    <row r="329" spans="1:9" ht="12.75">
      <c r="A329">
        <v>326</v>
      </c>
      <c r="B329" s="25">
        <v>49798</v>
      </c>
      <c r="C329" s="25"/>
      <c r="D329" s="27">
        <f>IF(A329&lt;='Crédito hipotecario'!$D$6,ABS(PPMT('Crédito hipotecario'!$D$4,A329,'Crédito hipotecario'!$D$6,'Crédito hipotecario'!$B$3)),"")</f>
        <v>800.0484316093487</v>
      </c>
      <c r="E329" s="27">
        <f>IF(A329&lt;='Crédito hipotecario'!$D$6,ABS(IPMT('Crédito hipotecario'!$D$4,A329,'Crédito hipotecario'!$D$6,'Crédito hipotecario'!$B$3)),"")</f>
        <v>111.98512607724551</v>
      </c>
      <c r="F329" s="27">
        <f>IF(A329&lt;='Crédito hipotecario'!$D$6,SUM(Calendario!F328,Calendario!D329),"")</f>
        <v>150937.34814434676</v>
      </c>
      <c r="G329" s="27">
        <f>IF(A329&lt;='Crédito hipotecario'!$D$6,'Crédito hipotecario'!$B$3-Calendario!F329,"")</f>
        <v>29062.65185565324</v>
      </c>
      <c r="H329" s="27">
        <f t="shared" si="5"/>
        <v>912.0335576865941</v>
      </c>
      <c r="I329" s="27">
        <f>IF(A329&lt;='Crédito hipotecario'!$D$6,ABS(PMT('Crédito hipotecario'!$D$4,'Crédito hipotecario'!$D$6,'Crédito hipotecario'!$B$3)),"")</f>
        <v>912.0335576865941</v>
      </c>
    </row>
    <row r="330" spans="1:9" ht="12.75">
      <c r="A330">
        <v>327</v>
      </c>
      <c r="B330" s="25">
        <v>49829</v>
      </c>
      <c r="C330" s="25"/>
      <c r="D330" s="27">
        <f>IF(A330&lt;='Crédito hipotecario'!$D$6,ABS(PPMT('Crédito hipotecario'!$D$4,A330,'Crédito hipotecario'!$D$6,'Crédito hipotecario'!$B$3)),"")</f>
        <v>803.0486132278835</v>
      </c>
      <c r="E330" s="27">
        <f>IF(A330&lt;='Crédito hipotecario'!$D$6,ABS(IPMT('Crédito hipotecario'!$D$4,A330,'Crédito hipotecario'!$D$6,'Crédito hipotecario'!$B$3)),"")</f>
        <v>108.98494445871067</v>
      </c>
      <c r="F330" s="27">
        <f>IF(A330&lt;='Crédito hipotecario'!$D$6,SUM(Calendario!F329,Calendario!D330),"")</f>
        <v>151740.39675757464</v>
      </c>
      <c r="G330" s="27">
        <f>IF(A330&lt;='Crédito hipotecario'!$D$6,'Crédito hipotecario'!$B$3-Calendario!F330,"")</f>
        <v>28259.603242425364</v>
      </c>
      <c r="H330" s="27">
        <f t="shared" si="5"/>
        <v>912.0335576865941</v>
      </c>
      <c r="I330" s="27">
        <f>IF(A330&lt;='Crédito hipotecario'!$D$6,ABS(PMT('Crédito hipotecario'!$D$4,'Crédito hipotecario'!$D$6,'Crédito hipotecario'!$B$3)),"")</f>
        <v>912.0335576865941</v>
      </c>
    </row>
    <row r="331" spans="1:9" ht="12.75">
      <c r="A331">
        <v>328</v>
      </c>
      <c r="B331" s="25">
        <v>49859</v>
      </c>
      <c r="C331" s="25"/>
      <c r="D331" s="27">
        <f>IF(A331&lt;='Crédito hipotecario'!$D$6,ABS(PPMT('Crédito hipotecario'!$D$4,A331,'Crédito hipotecario'!$D$6,'Crédito hipotecario'!$B$3)),"")</f>
        <v>806.0600455274872</v>
      </c>
      <c r="E331" s="27">
        <f>IF(A331&lt;='Crédito hipotecario'!$D$6,ABS(IPMT('Crédito hipotecario'!$D$4,A331,'Crédito hipotecario'!$D$6,'Crédito hipotecario'!$B$3)),"")</f>
        <v>105.9735121591069</v>
      </c>
      <c r="F331" s="27">
        <f>IF(A331&lt;='Crédito hipotecario'!$D$6,SUM(Calendario!F330,Calendario!D331),"")</f>
        <v>152546.45680310213</v>
      </c>
      <c r="G331" s="27">
        <f>IF(A331&lt;='Crédito hipotecario'!$D$6,'Crédito hipotecario'!$B$3-Calendario!F331,"")</f>
        <v>27453.543196897866</v>
      </c>
      <c r="H331" s="27">
        <f t="shared" si="5"/>
        <v>912.0335576865941</v>
      </c>
      <c r="I331" s="27">
        <f>IF(A331&lt;='Crédito hipotecario'!$D$6,ABS(PMT('Crédito hipotecario'!$D$4,'Crédito hipotecario'!$D$6,'Crédito hipotecario'!$B$3)),"")</f>
        <v>912.0335576865941</v>
      </c>
    </row>
    <row r="332" spans="1:9" ht="12.75">
      <c r="A332">
        <v>329</v>
      </c>
      <c r="B332" s="25">
        <v>49890</v>
      </c>
      <c r="C332" s="25"/>
      <c r="D332" s="27">
        <f>IF(A332&lt;='Crédito hipotecario'!$D$6,ABS(PPMT('Crédito hipotecario'!$D$4,A332,'Crédito hipotecario'!$D$6,'Crédito hipotecario'!$B$3)),"")</f>
        <v>809.0827706982159</v>
      </c>
      <c r="E332" s="27">
        <f>IF(A332&lt;='Crédito hipotecario'!$D$6,ABS(IPMT('Crédito hipotecario'!$D$4,A332,'Crédito hipotecario'!$D$6,'Crédito hipotecario'!$B$3)),"")</f>
        <v>102.95078698837824</v>
      </c>
      <c r="F332" s="27">
        <f>IF(A332&lt;='Crédito hipotecario'!$D$6,SUM(Calendario!F331,Calendario!D332),"")</f>
        <v>153355.53957380034</v>
      </c>
      <c r="G332" s="27">
        <f>IF(A332&lt;='Crédito hipotecario'!$D$6,'Crédito hipotecario'!$B$3-Calendario!F332,"")</f>
        <v>26644.460426199657</v>
      </c>
      <c r="H332" s="27">
        <f t="shared" si="5"/>
        <v>912.0335576865941</v>
      </c>
      <c r="I332" s="27">
        <f>IF(A332&lt;='Crédito hipotecario'!$D$6,ABS(PMT('Crédito hipotecario'!$D$4,'Crédito hipotecario'!$D$6,'Crédito hipotecario'!$B$3)),"")</f>
        <v>912.0335576865941</v>
      </c>
    </row>
    <row r="333" spans="1:9" ht="12.75">
      <c r="A333">
        <v>330</v>
      </c>
      <c r="B333" s="25">
        <v>49921</v>
      </c>
      <c r="C333" s="25"/>
      <c r="D333" s="27">
        <f>IF(A333&lt;='Crédito hipotecario'!$D$6,ABS(PPMT('Crédito hipotecario'!$D$4,A333,'Crédito hipotecario'!$D$6,'Crédito hipotecario'!$B$3)),"")</f>
        <v>812.1168310883338</v>
      </c>
      <c r="E333" s="27">
        <f>IF(A333&lt;='Crédito hipotecario'!$D$6,ABS(IPMT('Crédito hipotecario'!$D$4,A333,'Crédito hipotecario'!$D$6,'Crédito hipotecario'!$B$3)),"")</f>
        <v>99.91672659826028</v>
      </c>
      <c r="F333" s="27">
        <f>IF(A333&lt;='Crédito hipotecario'!$D$6,SUM(Calendario!F332,Calendario!D333),"")</f>
        <v>154167.65640488866</v>
      </c>
      <c r="G333" s="27">
        <f>IF(A333&lt;='Crédito hipotecario'!$D$6,'Crédito hipotecario'!$B$3-Calendario!F333,"")</f>
        <v>25832.343595111335</v>
      </c>
      <c r="H333" s="27">
        <f t="shared" si="5"/>
        <v>912.0335576865941</v>
      </c>
      <c r="I333" s="27">
        <f>IF(A333&lt;='Crédito hipotecario'!$D$6,ABS(PMT('Crédito hipotecario'!$D$4,'Crédito hipotecario'!$D$6,'Crédito hipotecario'!$B$3)),"")</f>
        <v>912.0335576865941</v>
      </c>
    </row>
    <row r="334" spans="1:9" ht="12.75">
      <c r="A334">
        <v>331</v>
      </c>
      <c r="B334" s="25">
        <v>49951</v>
      </c>
      <c r="C334" s="25"/>
      <c r="D334" s="27">
        <f>IF(A334&lt;='Crédito hipotecario'!$D$6,ABS(PPMT('Crédito hipotecario'!$D$4,A334,'Crédito hipotecario'!$D$6,'Crédito hipotecario'!$B$3)),"")</f>
        <v>815.1622692049154</v>
      </c>
      <c r="E334" s="27">
        <f>IF(A334&lt;='Crédito hipotecario'!$D$6,ABS(IPMT('Crédito hipotecario'!$D$4,A334,'Crédito hipotecario'!$D$6,'Crédito hipotecario'!$B$3)),"")</f>
        <v>96.87128848167863</v>
      </c>
      <c r="F334" s="27">
        <f>IF(A334&lt;='Crédito hipotecario'!$D$6,SUM(Calendario!F333,Calendario!D334),"")</f>
        <v>154982.81867409358</v>
      </c>
      <c r="G334" s="27">
        <f>IF(A334&lt;='Crédito hipotecario'!$D$6,'Crédito hipotecario'!$B$3-Calendario!F334,"")</f>
        <v>25017.181325906422</v>
      </c>
      <c r="H334" s="27">
        <f t="shared" si="5"/>
        <v>912.0335576865941</v>
      </c>
      <c r="I334" s="27">
        <f>IF(A334&lt;='Crédito hipotecario'!$D$6,ABS(PMT('Crédito hipotecario'!$D$4,'Crédito hipotecario'!$D$6,'Crédito hipotecario'!$B$3)),"")</f>
        <v>912.0335576865941</v>
      </c>
    </row>
    <row r="335" spans="1:9" ht="12.75">
      <c r="A335">
        <v>332</v>
      </c>
      <c r="B335" s="25">
        <v>49982</v>
      </c>
      <c r="C335" s="25"/>
      <c r="D335" s="27">
        <f>IF(A335&lt;='Crédito hipotecario'!$D$6,ABS(PPMT('Crédito hipotecario'!$D$4,A335,'Crédito hipotecario'!$D$6,'Crédito hipotecario'!$B$3)),"")</f>
        <v>818.2191277144333</v>
      </c>
      <c r="E335" s="27">
        <f>IF(A335&lt;='Crédito hipotecario'!$D$6,ABS(IPMT('Crédito hipotecario'!$D$4,A335,'Crédito hipotecario'!$D$6,'Crédito hipotecario'!$B$3)),"")</f>
        <v>93.81442997216087</v>
      </c>
      <c r="F335" s="27">
        <f>IF(A335&lt;='Crédito hipotecario'!$D$6,SUM(Calendario!F334,Calendario!D335),"")</f>
        <v>155801.037801808</v>
      </c>
      <c r="G335" s="27">
        <f>IF(A335&lt;='Crédito hipotecario'!$D$6,'Crédito hipotecario'!$B$3-Calendario!F335,"")</f>
        <v>24198.96219819199</v>
      </c>
      <c r="H335" s="27">
        <f t="shared" si="5"/>
        <v>912.0335576865941</v>
      </c>
      <c r="I335" s="27">
        <f>IF(A335&lt;='Crédito hipotecario'!$D$6,ABS(PMT('Crédito hipotecario'!$D$4,'Crédito hipotecario'!$D$6,'Crédito hipotecario'!$B$3)),"")</f>
        <v>912.0335576865941</v>
      </c>
    </row>
    <row r="336" spans="1:9" ht="12.75">
      <c r="A336">
        <v>333</v>
      </c>
      <c r="B336" s="25">
        <v>50012</v>
      </c>
      <c r="C336" s="25"/>
      <c r="D336" s="27">
        <f>IF(A336&lt;='Crédito hipotecario'!$D$6,ABS(PPMT('Crédito hipotecario'!$D$4,A336,'Crédito hipotecario'!$D$6,'Crédito hipotecario'!$B$3)),"")</f>
        <v>821.2874494433627</v>
      </c>
      <c r="E336" s="27">
        <f>IF(A336&lt;='Crédito hipotecario'!$D$6,ABS(IPMT('Crédito hipotecario'!$D$4,A336,'Crédito hipotecario'!$D$6,'Crédito hipotecario'!$B$3)),"")</f>
        <v>90.74610824323142</v>
      </c>
      <c r="F336" s="27">
        <f>IF(A336&lt;='Crédito hipotecario'!$D$6,SUM(Calendario!F335,Calendario!D336),"")</f>
        <v>156622.32525125137</v>
      </c>
      <c r="G336" s="27">
        <f>IF(A336&lt;='Crédito hipotecario'!$D$6,'Crédito hipotecario'!$B$3-Calendario!F336,"")</f>
        <v>23377.67474874863</v>
      </c>
      <c r="H336" s="27">
        <f t="shared" si="5"/>
        <v>912.0335576865941</v>
      </c>
      <c r="I336" s="27">
        <f>IF(A336&lt;='Crédito hipotecario'!$D$6,ABS(PMT('Crédito hipotecario'!$D$4,'Crédito hipotecario'!$D$6,'Crédito hipotecario'!$B$3)),"")</f>
        <v>912.0335576865941</v>
      </c>
    </row>
    <row r="337" spans="1:9" ht="12.75">
      <c r="A337">
        <v>334</v>
      </c>
      <c r="B337" s="25">
        <v>50043</v>
      </c>
      <c r="C337" s="25"/>
      <c r="D337" s="27">
        <f>IF(A337&lt;='Crédito hipotecario'!$D$6,ABS(PPMT('Crédito hipotecario'!$D$4,A337,'Crédito hipotecario'!$D$6,'Crédito hipotecario'!$B$3)),"")</f>
        <v>824.3672773787757</v>
      </c>
      <c r="E337" s="27">
        <f>IF(A337&lt;='Crédito hipotecario'!$D$6,ABS(IPMT('Crédito hipotecario'!$D$4,A337,'Crédito hipotecario'!$D$6,'Crédito hipotecario'!$B$3)),"")</f>
        <v>87.66628030781837</v>
      </c>
      <c r="F337" s="27">
        <f>IF(A337&lt;='Crédito hipotecario'!$D$6,SUM(Calendario!F336,Calendario!D337),"")</f>
        <v>157446.69252863014</v>
      </c>
      <c r="G337" s="27">
        <f>IF(A337&lt;='Crédito hipotecario'!$D$6,'Crédito hipotecario'!$B$3-Calendario!F337,"")</f>
        <v>22553.30747136986</v>
      </c>
      <c r="H337" s="27">
        <f t="shared" si="5"/>
        <v>912.0335576865941</v>
      </c>
      <c r="I337" s="27">
        <f>IF(A337&lt;='Crédito hipotecario'!$D$6,ABS(PMT('Crédito hipotecario'!$D$4,'Crédito hipotecario'!$D$6,'Crédito hipotecario'!$B$3)),"")</f>
        <v>912.0335576865941</v>
      </c>
    </row>
    <row r="338" spans="1:9" ht="12.75">
      <c r="A338">
        <v>335</v>
      </c>
      <c r="B338" s="25">
        <v>50074</v>
      </c>
      <c r="C338" s="25"/>
      <c r="D338" s="27">
        <f>IF(A338&lt;='Crédito hipotecario'!$D$6,ABS(PPMT('Crédito hipotecario'!$D$4,A338,'Crédito hipotecario'!$D$6,'Crédito hipotecario'!$B$3)),"")</f>
        <v>827.4586546689454</v>
      </c>
      <c r="E338" s="27">
        <f>IF(A338&lt;='Crédito hipotecario'!$D$6,ABS(IPMT('Crédito hipotecario'!$D$4,A338,'Crédito hipotecario'!$D$6,'Crédito hipotecario'!$B$3)),"")</f>
        <v>84.57490301764875</v>
      </c>
      <c r="F338" s="27">
        <f>IF(A338&lt;='Crédito hipotecario'!$D$6,SUM(Calendario!F337,Calendario!D338),"")</f>
        <v>158274.15118329908</v>
      </c>
      <c r="G338" s="27">
        <f>IF(A338&lt;='Crédito hipotecario'!$D$6,'Crédito hipotecario'!$B$3-Calendario!F338,"")</f>
        <v>21725.84881670092</v>
      </c>
      <c r="H338" s="27">
        <f t="shared" si="5"/>
        <v>912.0335576865941</v>
      </c>
      <c r="I338" s="27">
        <f>IF(A338&lt;='Crédito hipotecario'!$D$6,ABS(PMT('Crédito hipotecario'!$D$4,'Crédito hipotecario'!$D$6,'Crédito hipotecario'!$B$3)),"")</f>
        <v>912.0335576865941</v>
      </c>
    </row>
    <row r="339" spans="1:9" ht="12.75">
      <c r="A339">
        <v>336</v>
      </c>
      <c r="B339" s="25">
        <v>50102</v>
      </c>
      <c r="C339" s="25"/>
      <c r="D339" s="27">
        <f>IF(A339&lt;='Crédito hipotecario'!$D$6,ABS(PPMT('Crédito hipotecario'!$D$4,A339,'Crédito hipotecario'!$D$6,'Crédito hipotecario'!$B$3)),"")</f>
        <v>830.5616246239537</v>
      </c>
      <c r="E339" s="27">
        <f>IF(A339&lt;='Crédito hipotecario'!$D$6,ABS(IPMT('Crédito hipotecario'!$D$4,A339,'Crédito hipotecario'!$D$6,'Crédito hipotecario'!$B$3)),"")</f>
        <v>81.47193306264045</v>
      </c>
      <c r="F339" s="27">
        <f>IF(A339&lt;='Crédito hipotecario'!$D$6,SUM(Calendario!F338,Calendario!D339),"")</f>
        <v>159104.71280792303</v>
      </c>
      <c r="G339" s="27">
        <f>IF(A339&lt;='Crédito hipotecario'!$D$6,'Crédito hipotecario'!$B$3-Calendario!F339,"")</f>
        <v>20895.28719207697</v>
      </c>
      <c r="H339" s="27">
        <f t="shared" si="5"/>
        <v>912.0335576865941</v>
      </c>
      <c r="I339" s="27">
        <f>IF(A339&lt;='Crédito hipotecario'!$D$6,ABS(PMT('Crédito hipotecario'!$D$4,'Crédito hipotecario'!$D$6,'Crédito hipotecario'!$B$3)),"")</f>
        <v>912.0335576865941</v>
      </c>
    </row>
    <row r="340" spans="1:9" ht="12.75">
      <c r="A340">
        <v>337</v>
      </c>
      <c r="B340" s="25">
        <v>50133</v>
      </c>
      <c r="C340" s="25"/>
      <c r="D340" s="27">
        <f>IF(A340&lt;='Crédito hipotecario'!$D$6,ABS(PPMT('Crédito hipotecario'!$D$4,A340,'Crédito hipotecario'!$D$6,'Crédito hipotecario'!$B$3)),"")</f>
        <v>833.676230716294</v>
      </c>
      <c r="E340" s="27">
        <f>IF(A340&lt;='Crédito hipotecario'!$D$6,ABS(IPMT('Crédito hipotecario'!$D$4,A340,'Crédito hipotecario'!$D$6,'Crédito hipotecario'!$B$3)),"")</f>
        <v>78.35732697030019</v>
      </c>
      <c r="F340" s="27">
        <f>IF(A340&lt;='Crédito hipotecario'!$D$6,SUM(Calendario!F339,Calendario!D340),"")</f>
        <v>159938.38903863932</v>
      </c>
      <c r="G340" s="27">
        <f>IF(A340&lt;='Crédito hipotecario'!$D$6,'Crédito hipotecario'!$B$3-Calendario!F340,"")</f>
        <v>20061.610961360682</v>
      </c>
      <c r="H340" s="27">
        <f t="shared" si="5"/>
        <v>912.0335576865941</v>
      </c>
      <c r="I340" s="27">
        <f>IF(A340&lt;='Crédito hipotecario'!$D$6,ABS(PMT('Crédito hipotecario'!$D$4,'Crédito hipotecario'!$D$6,'Crédito hipotecario'!$B$3)),"")</f>
        <v>912.0335576865941</v>
      </c>
    </row>
    <row r="341" spans="1:9" ht="12.75">
      <c r="A341">
        <v>338</v>
      </c>
      <c r="B341" s="25">
        <v>50163</v>
      </c>
      <c r="C341" s="25"/>
      <c r="D341" s="27">
        <f>IF(A341&lt;='Crédito hipotecario'!$D$6,ABS(PPMT('Crédito hipotecario'!$D$4,A341,'Crédito hipotecario'!$D$6,'Crédito hipotecario'!$B$3)),"")</f>
        <v>836.80251658148</v>
      </c>
      <c r="E341" s="27">
        <f>IF(A341&lt;='Crédito hipotecario'!$D$6,ABS(IPMT('Crédito hipotecario'!$D$4,A341,'Crédito hipotecario'!$D$6,'Crédito hipotecario'!$B$3)),"")</f>
        <v>75.23104110511413</v>
      </c>
      <c r="F341" s="27">
        <f>IF(A341&lt;='Crédito hipotecario'!$D$6,SUM(Calendario!F340,Calendario!D341),"")</f>
        <v>160775.1915552208</v>
      </c>
      <c r="G341" s="27">
        <f>IF(A341&lt;='Crédito hipotecario'!$D$6,'Crédito hipotecario'!$B$3-Calendario!F341,"")</f>
        <v>19224.80844477919</v>
      </c>
      <c r="H341" s="27">
        <f t="shared" si="5"/>
        <v>912.0335576865941</v>
      </c>
      <c r="I341" s="27">
        <f>IF(A341&lt;='Crédito hipotecario'!$D$6,ABS(PMT('Crédito hipotecario'!$D$4,'Crédito hipotecario'!$D$6,'Crédito hipotecario'!$B$3)),"")</f>
        <v>912.0335576865941</v>
      </c>
    </row>
    <row r="342" spans="1:9" ht="12.75">
      <c r="A342">
        <v>339</v>
      </c>
      <c r="B342" s="25">
        <v>50194</v>
      </c>
      <c r="C342" s="25"/>
      <c r="D342" s="27">
        <f>IF(A342&lt;='Crédito hipotecario'!$D$6,ABS(PPMT('Crédito hipotecario'!$D$4,A342,'Crédito hipotecario'!$D$6,'Crédito hipotecario'!$B$3)),"")</f>
        <v>839.9405260186606</v>
      </c>
      <c r="E342" s="27">
        <f>IF(A342&lt;='Crédito hipotecario'!$D$6,ABS(IPMT('Crédito hipotecario'!$D$4,A342,'Crédito hipotecario'!$D$6,'Crédito hipotecario'!$B$3)),"")</f>
        <v>72.09303166793353</v>
      </c>
      <c r="F342" s="27">
        <f>IF(A342&lt;='Crédito hipotecario'!$D$6,SUM(Calendario!F341,Calendario!D342),"")</f>
        <v>161615.13208123946</v>
      </c>
      <c r="G342" s="27">
        <f>IF(A342&lt;='Crédito hipotecario'!$D$6,'Crédito hipotecario'!$B$3-Calendario!F342,"")</f>
        <v>18384.867918760545</v>
      </c>
      <c r="H342" s="27">
        <f t="shared" si="5"/>
        <v>912.0335576865941</v>
      </c>
      <c r="I342" s="27">
        <f>IF(A342&lt;='Crédito hipotecario'!$D$6,ABS(PMT('Crédito hipotecario'!$D$4,'Crédito hipotecario'!$D$6,'Crédito hipotecario'!$B$3)),"")</f>
        <v>912.0335576865941</v>
      </c>
    </row>
    <row r="343" spans="1:9" ht="12.75">
      <c r="A343">
        <v>340</v>
      </c>
      <c r="B343" s="25">
        <v>50224</v>
      </c>
      <c r="C343" s="25"/>
      <c r="D343" s="27">
        <f>IF(A343&lt;='Crédito hipotecario'!$D$6,ABS(PPMT('Crédito hipotecario'!$D$4,A343,'Crédito hipotecario'!$D$6,'Crédito hipotecario'!$B$3)),"")</f>
        <v>843.0903029912304</v>
      </c>
      <c r="E343" s="27">
        <f>IF(A343&lt;='Crédito hipotecario'!$D$6,ABS(IPMT('Crédito hipotecario'!$D$4,A343,'Crédito hipotecario'!$D$6,'Crédito hipotecario'!$B$3)),"")</f>
        <v>68.94325469536372</v>
      </c>
      <c r="F343" s="27">
        <f>IF(A343&lt;='Crédito hipotecario'!$D$6,SUM(Calendario!F342,Calendario!D343),"")</f>
        <v>162458.2223842307</v>
      </c>
      <c r="G343" s="27">
        <f>IF(A343&lt;='Crédito hipotecario'!$D$6,'Crédito hipotecario'!$B$3-Calendario!F343,"")</f>
        <v>17541.7776157693</v>
      </c>
      <c r="H343" s="27">
        <f t="shared" si="5"/>
        <v>912.0335576865941</v>
      </c>
      <c r="I343" s="27">
        <f>IF(A343&lt;='Crédito hipotecario'!$D$6,ABS(PMT('Crédito hipotecario'!$D$4,'Crédito hipotecario'!$D$6,'Crédito hipotecario'!$B$3)),"")</f>
        <v>912.0335576865941</v>
      </c>
    </row>
    <row r="344" spans="1:9" ht="12.75">
      <c r="A344">
        <v>341</v>
      </c>
      <c r="B344" s="25">
        <v>50255</v>
      </c>
      <c r="C344" s="25"/>
      <c r="D344" s="27">
        <f>IF(A344&lt;='Crédito hipotecario'!$D$6,ABS(PPMT('Crédito hipotecario'!$D$4,A344,'Crédito hipotecario'!$D$6,'Crédito hipotecario'!$B$3)),"")</f>
        <v>846.251891627447</v>
      </c>
      <c r="E344" s="27">
        <f>IF(A344&lt;='Crédito hipotecario'!$D$6,ABS(IPMT('Crédito hipotecario'!$D$4,A344,'Crédito hipotecario'!$D$6,'Crédito hipotecario'!$B$3)),"")</f>
        <v>65.7816660591471</v>
      </c>
      <c r="F344" s="27">
        <f>IF(A344&lt;='Crédito hipotecario'!$D$6,SUM(Calendario!F343,Calendario!D344),"")</f>
        <v>163304.47427585814</v>
      </c>
      <c r="G344" s="27">
        <f>IF(A344&lt;='Crédito hipotecario'!$D$6,'Crédito hipotecario'!$B$3-Calendario!F344,"")</f>
        <v>16695.52572414186</v>
      </c>
      <c r="H344" s="27">
        <f t="shared" si="5"/>
        <v>912.0335576865941</v>
      </c>
      <c r="I344" s="27">
        <f>IF(A344&lt;='Crédito hipotecario'!$D$6,ABS(PMT('Crédito hipotecario'!$D$4,'Crédito hipotecario'!$D$6,'Crédito hipotecario'!$B$3)),"")</f>
        <v>912.0335576865941</v>
      </c>
    </row>
    <row r="345" spans="1:9" ht="12.75">
      <c r="A345">
        <v>342</v>
      </c>
      <c r="B345" s="25">
        <v>50286</v>
      </c>
      <c r="C345" s="25"/>
      <c r="D345" s="27">
        <f>IF(A345&lt;='Crédito hipotecario'!$D$6,ABS(PPMT('Crédito hipotecario'!$D$4,A345,'Crédito hipotecario'!$D$6,'Crédito hipotecario'!$B$3)),"")</f>
        <v>849.42533622105</v>
      </c>
      <c r="E345" s="27">
        <f>IF(A345&lt;='Crédito hipotecario'!$D$6,ABS(IPMT('Crédito hipotecario'!$D$4,A345,'Crédito hipotecario'!$D$6,'Crédito hipotecario'!$B$3)),"")</f>
        <v>62.60822146554419</v>
      </c>
      <c r="F345" s="27">
        <f>IF(A345&lt;='Crédito hipotecario'!$D$6,SUM(Calendario!F344,Calendario!D345),"")</f>
        <v>164153.8996120792</v>
      </c>
      <c r="G345" s="27">
        <f>IF(A345&lt;='Crédito hipotecario'!$D$6,'Crédito hipotecario'!$B$3-Calendario!F345,"")</f>
        <v>15846.1003879208</v>
      </c>
      <c r="H345" s="27">
        <f t="shared" si="5"/>
        <v>912.0335576865941</v>
      </c>
      <c r="I345" s="27">
        <f>IF(A345&lt;='Crédito hipotecario'!$D$6,ABS(PMT('Crédito hipotecario'!$D$4,'Crédito hipotecario'!$D$6,'Crédito hipotecario'!$B$3)),"")</f>
        <v>912.0335576865941</v>
      </c>
    </row>
    <row r="346" spans="1:9" ht="12.75">
      <c r="A346">
        <v>343</v>
      </c>
      <c r="B346" s="25">
        <v>50316</v>
      </c>
      <c r="C346" s="25"/>
      <c r="D346" s="27">
        <f>IF(A346&lt;='Crédito hipotecario'!$D$6,ABS(PPMT('Crédito hipotecario'!$D$4,A346,'Crédito hipotecario'!$D$6,'Crédito hipotecario'!$B$3)),"")</f>
        <v>852.6106812318791</v>
      </c>
      <c r="E346" s="27">
        <f>IF(A346&lt;='Crédito hipotecario'!$D$6,ABS(IPMT('Crédito hipotecario'!$D$4,A346,'Crédito hipotecario'!$D$6,'Crédito hipotecario'!$B$3)),"")</f>
        <v>59.422876454715</v>
      </c>
      <c r="F346" s="27">
        <f>IF(A346&lt;='Crédito hipotecario'!$D$6,SUM(Calendario!F345,Calendario!D346),"")</f>
        <v>165006.5102933111</v>
      </c>
      <c r="G346" s="27">
        <f>IF(A346&lt;='Crédito hipotecario'!$D$6,'Crédito hipotecario'!$B$3-Calendario!F346,"")</f>
        <v>14993.48970668891</v>
      </c>
      <c r="H346" s="27">
        <f t="shared" si="5"/>
        <v>912.0335576865941</v>
      </c>
      <c r="I346" s="27">
        <f>IF(A346&lt;='Crédito hipotecario'!$D$6,ABS(PMT('Crédito hipotecario'!$D$4,'Crédito hipotecario'!$D$6,'Crédito hipotecario'!$B$3)),"")</f>
        <v>912.0335576865941</v>
      </c>
    </row>
    <row r="347" spans="1:9" ht="12.75">
      <c r="A347">
        <v>344</v>
      </c>
      <c r="B347" s="25">
        <v>50347</v>
      </c>
      <c r="C347" s="25"/>
      <c r="D347" s="27">
        <f>IF(A347&lt;='Crédito hipotecario'!$D$6,ABS(PPMT('Crédito hipotecario'!$D$4,A347,'Crédito hipotecario'!$D$6,'Crédito hipotecario'!$B$3)),"")</f>
        <v>855.8079712864985</v>
      </c>
      <c r="E347" s="27">
        <f>IF(A347&lt;='Crédito hipotecario'!$D$6,ABS(IPMT('Crédito hipotecario'!$D$4,A347,'Crédito hipotecario'!$D$6,'Crédito hipotecario'!$B$3)),"")</f>
        <v>56.22558640009564</v>
      </c>
      <c r="F347" s="27">
        <f>IF(A347&lt;='Crédito hipotecario'!$D$6,SUM(Calendario!F346,Calendario!D347),"")</f>
        <v>165862.3182645976</v>
      </c>
      <c r="G347" s="27">
        <f>IF(A347&lt;='Crédito hipotecario'!$D$6,'Crédito hipotecario'!$B$3-Calendario!F347,"")</f>
        <v>14137.68173540241</v>
      </c>
      <c r="H347" s="27">
        <f t="shared" si="5"/>
        <v>912.0335576865941</v>
      </c>
      <c r="I347" s="27">
        <f>IF(A347&lt;='Crédito hipotecario'!$D$6,ABS(PMT('Crédito hipotecario'!$D$4,'Crédito hipotecario'!$D$6,'Crédito hipotecario'!$B$3)),"")</f>
        <v>912.0335576865941</v>
      </c>
    </row>
    <row r="348" spans="1:9" ht="12.75">
      <c r="A348">
        <v>345</v>
      </c>
      <c r="B348" s="25">
        <v>50377</v>
      </c>
      <c r="C348" s="25"/>
      <c r="D348" s="27">
        <f>IF(A348&lt;='Crédito hipotecario'!$D$6,ABS(PPMT('Crédito hipotecario'!$D$4,A348,'Crédito hipotecario'!$D$6,'Crédito hipotecario'!$B$3)),"")</f>
        <v>859.0172511788228</v>
      </c>
      <c r="E348" s="27">
        <f>IF(A348&lt;='Crédito hipotecario'!$D$6,ABS(IPMT('Crédito hipotecario'!$D$4,A348,'Crédito hipotecario'!$D$6,'Crédito hipotecario'!$B$3)),"")</f>
        <v>53.01630650777137</v>
      </c>
      <c r="F348" s="27">
        <f>IF(A348&lt;='Crédito hipotecario'!$D$6,SUM(Calendario!F347,Calendario!D348),"")</f>
        <v>166721.33551577642</v>
      </c>
      <c r="G348" s="27">
        <f>IF(A348&lt;='Crédito hipotecario'!$D$6,'Crédito hipotecario'!$B$3-Calendario!F348,"")</f>
        <v>13278.664484223584</v>
      </c>
      <c r="H348" s="27">
        <f t="shared" si="5"/>
        <v>912.0335576865941</v>
      </c>
      <c r="I348" s="27">
        <f>IF(A348&lt;='Crédito hipotecario'!$D$6,ABS(PMT('Crédito hipotecario'!$D$4,'Crédito hipotecario'!$D$6,'Crédito hipotecario'!$B$3)),"")</f>
        <v>912.0335576865941</v>
      </c>
    </row>
    <row r="349" spans="1:9" ht="12.75">
      <c r="A349">
        <v>346</v>
      </c>
      <c r="B349" s="25">
        <v>50408</v>
      </c>
      <c r="C349" s="25"/>
      <c r="D349" s="27">
        <f>IF(A349&lt;='Crédito hipotecario'!$D$6,ABS(PPMT('Crédito hipotecario'!$D$4,A349,'Crédito hipotecario'!$D$6,'Crédito hipotecario'!$B$3)),"")</f>
        <v>862.2385658707431</v>
      </c>
      <c r="E349" s="27">
        <f>IF(A349&lt;='Crédito hipotecario'!$D$6,ABS(IPMT('Crédito hipotecario'!$D$4,A349,'Crédito hipotecario'!$D$6,'Crédito hipotecario'!$B$3)),"")</f>
        <v>49.7949918158511</v>
      </c>
      <c r="F349" s="27">
        <f>IF(A349&lt;='Crédito hipotecario'!$D$6,SUM(Calendario!F348,Calendario!D349),"")</f>
        <v>167583.57408164715</v>
      </c>
      <c r="G349" s="27">
        <f>IF(A349&lt;='Crédito hipotecario'!$D$6,'Crédito hipotecario'!$B$3-Calendario!F349,"")</f>
        <v>12416.425918352848</v>
      </c>
      <c r="H349" s="27">
        <f t="shared" si="5"/>
        <v>912.0335576865941</v>
      </c>
      <c r="I349" s="27">
        <f>IF(A349&lt;='Crédito hipotecario'!$D$6,ABS(PMT('Crédito hipotecario'!$D$4,'Crédito hipotecario'!$D$6,'Crédito hipotecario'!$B$3)),"")</f>
        <v>912.0335576865941</v>
      </c>
    </row>
    <row r="350" spans="1:9" ht="12.75">
      <c r="A350">
        <v>347</v>
      </c>
      <c r="B350" s="25">
        <v>50439</v>
      </c>
      <c r="C350" s="25"/>
      <c r="D350" s="27">
        <f>IF(A350&lt;='Crédito hipotecario'!$D$6,ABS(PPMT('Crédito hipotecario'!$D$4,A350,'Crédito hipotecario'!$D$6,'Crédito hipotecario'!$B$3)),"")</f>
        <v>865.4719604927581</v>
      </c>
      <c r="E350" s="27">
        <f>IF(A350&lt;='Crédito hipotecario'!$D$6,ABS(IPMT('Crédito hipotecario'!$D$4,A350,'Crédito hipotecario'!$D$6,'Crédito hipotecario'!$B$3)),"")</f>
        <v>46.56159719383606</v>
      </c>
      <c r="F350" s="27">
        <f>IF(A350&lt;='Crédito hipotecario'!$D$6,SUM(Calendario!F349,Calendario!D350),"")</f>
        <v>168449.0460421399</v>
      </c>
      <c r="G350" s="27">
        <f>IF(A350&lt;='Crédito hipotecario'!$D$6,'Crédito hipotecario'!$B$3-Calendario!F350,"")</f>
        <v>11550.953957860096</v>
      </c>
      <c r="H350" s="27">
        <f t="shared" si="5"/>
        <v>912.0335576865941</v>
      </c>
      <c r="I350" s="27">
        <f>IF(A350&lt;='Crédito hipotecario'!$D$6,ABS(PMT('Crédito hipotecario'!$D$4,'Crédito hipotecario'!$D$6,'Crédito hipotecario'!$B$3)),"")</f>
        <v>912.0335576865941</v>
      </c>
    </row>
    <row r="351" spans="1:9" ht="12.75">
      <c r="A351">
        <v>348</v>
      </c>
      <c r="B351" s="25">
        <v>50467</v>
      </c>
      <c r="C351" s="25"/>
      <c r="D351" s="27">
        <f>IF(A351&lt;='Crédito hipotecario'!$D$6,ABS(PPMT('Crédito hipotecario'!$D$4,A351,'Crédito hipotecario'!$D$6,'Crédito hipotecario'!$B$3)),"")</f>
        <v>868.717480344606</v>
      </c>
      <c r="E351" s="27">
        <f>IF(A351&lt;='Crédito hipotecario'!$D$6,ABS(IPMT('Crédito hipotecario'!$D$4,A351,'Crédito hipotecario'!$D$6,'Crédito hipotecario'!$B$3)),"")</f>
        <v>43.31607734198813</v>
      </c>
      <c r="F351" s="27">
        <f>IF(A351&lt;='Crédito hipotecario'!$D$6,SUM(Calendario!F350,Calendario!D351),"")</f>
        <v>169317.7635224845</v>
      </c>
      <c r="G351" s="27">
        <f>IF(A351&lt;='Crédito hipotecario'!$D$6,'Crédito hipotecario'!$B$3-Calendario!F351,"")</f>
        <v>10682.236477515486</v>
      </c>
      <c r="H351" s="27">
        <f t="shared" si="5"/>
        <v>912.0335576865941</v>
      </c>
      <c r="I351" s="27">
        <f>IF(A351&lt;='Crédito hipotecario'!$D$6,ABS(PMT('Crédito hipotecario'!$D$4,'Crédito hipotecario'!$D$6,'Crédito hipotecario'!$B$3)),"")</f>
        <v>912.0335576865941</v>
      </c>
    </row>
    <row r="352" spans="1:9" ht="12.75">
      <c r="A352">
        <v>349</v>
      </c>
      <c r="B352" s="25">
        <v>50498</v>
      </c>
      <c r="C352" s="25"/>
      <c r="D352" s="27">
        <f>IF(A352&lt;='Crédito hipotecario'!$D$6,ABS(PPMT('Crédito hipotecario'!$D$4,A352,'Crédito hipotecario'!$D$6,'Crédito hipotecario'!$B$3)),"")</f>
        <v>871.9751708958986</v>
      </c>
      <c r="E352" s="27">
        <f>IF(A352&lt;='Crédito hipotecario'!$D$6,ABS(IPMT('Crédito hipotecario'!$D$4,A352,'Crédito hipotecario'!$D$6,'Crédito hipotecario'!$B$3)),"")</f>
        <v>40.058386790695515</v>
      </c>
      <c r="F352" s="27">
        <f>IF(A352&lt;='Crédito hipotecario'!$D$6,SUM(Calendario!F351,Calendario!D352),"")</f>
        <v>170189.7386933804</v>
      </c>
      <c r="G352" s="27">
        <f>IF(A352&lt;='Crédito hipotecario'!$D$6,'Crédito hipotecario'!$B$3-Calendario!F352,"")</f>
        <v>9810.261306619592</v>
      </c>
      <c r="H352" s="27">
        <f t="shared" si="5"/>
        <v>912.0335576865941</v>
      </c>
      <c r="I352" s="27">
        <f>IF(A352&lt;='Crédito hipotecario'!$D$6,ABS(PMT('Crédito hipotecario'!$D$4,'Crédito hipotecario'!$D$6,'Crédito hipotecario'!$B$3)),"")</f>
        <v>912.0335576865941</v>
      </c>
    </row>
    <row r="353" spans="1:9" ht="12.75">
      <c r="A353">
        <v>350</v>
      </c>
      <c r="B353" s="25">
        <v>50528</v>
      </c>
      <c r="C353" s="25"/>
      <c r="D353" s="27">
        <f>IF(A353&lt;='Crédito hipotecario'!$D$6,ABS(PPMT('Crédito hipotecario'!$D$4,A353,'Crédito hipotecario'!$D$6,'Crédito hipotecario'!$B$3)),"")</f>
        <v>875.2450777867583</v>
      </c>
      <c r="E353" s="27">
        <f>IF(A353&lt;='Crédito hipotecario'!$D$6,ABS(IPMT('Crédito hipotecario'!$D$4,A353,'Crédito hipotecario'!$D$6,'Crédito hipotecario'!$B$3)),"")</f>
        <v>36.7884798998358</v>
      </c>
      <c r="F353" s="27">
        <f>IF(A353&lt;='Crédito hipotecario'!$D$6,SUM(Calendario!F352,Calendario!D353),"")</f>
        <v>171064.98377116717</v>
      </c>
      <c r="G353" s="27">
        <f>IF(A353&lt;='Crédito hipotecario'!$D$6,'Crédito hipotecario'!$B$3-Calendario!F353,"")</f>
        <v>8935.016228832828</v>
      </c>
      <c r="H353" s="27">
        <f t="shared" si="5"/>
        <v>912.0335576865941</v>
      </c>
      <c r="I353" s="27">
        <f>IF(A353&lt;='Crédito hipotecario'!$D$6,ABS(PMT('Crédito hipotecario'!$D$4,'Crédito hipotecario'!$D$6,'Crédito hipotecario'!$B$3)),"")</f>
        <v>912.0335576865941</v>
      </c>
    </row>
    <row r="354" spans="1:9" ht="12.75">
      <c r="A354">
        <v>351</v>
      </c>
      <c r="B354" s="25">
        <v>50559</v>
      </c>
      <c r="C354" s="25"/>
      <c r="D354" s="27">
        <f>IF(A354&lt;='Crédito hipotecario'!$D$6,ABS(PPMT('Crédito hipotecario'!$D$4,A354,'Crédito hipotecario'!$D$6,'Crédito hipotecario'!$B$3)),"")</f>
        <v>878.5272468284581</v>
      </c>
      <c r="E354" s="27">
        <f>IF(A354&lt;='Crédito hipotecario'!$D$6,ABS(IPMT('Crédito hipotecario'!$D$4,A354,'Crédito hipotecario'!$D$6,'Crédito hipotecario'!$B$3)),"")</f>
        <v>33.50631085813598</v>
      </c>
      <c r="F354" s="27">
        <f>IF(A354&lt;='Crédito hipotecario'!$D$6,SUM(Calendario!F353,Calendario!D354),"")</f>
        <v>171943.51101799562</v>
      </c>
      <c r="G354" s="27">
        <f>IF(A354&lt;='Crédito hipotecario'!$D$6,'Crédito hipotecario'!$B$3-Calendario!F354,"")</f>
        <v>8056.488982004375</v>
      </c>
      <c r="H354" s="27">
        <f t="shared" si="5"/>
        <v>912.0335576865941</v>
      </c>
      <c r="I354" s="27">
        <f>IF(A354&lt;='Crédito hipotecario'!$D$6,ABS(PMT('Crédito hipotecario'!$D$4,'Crédito hipotecario'!$D$6,'Crédito hipotecario'!$B$3)),"")</f>
        <v>912.0335576865941</v>
      </c>
    </row>
    <row r="355" spans="1:9" ht="12.75">
      <c r="A355">
        <v>352</v>
      </c>
      <c r="B355" s="25">
        <v>50589</v>
      </c>
      <c r="C355" s="25"/>
      <c r="D355" s="27">
        <f>IF(A355&lt;='Crédito hipotecario'!$D$6,ABS(PPMT('Crédito hipotecario'!$D$4,A355,'Crédito hipotecario'!$D$6,'Crédito hipotecario'!$B$3)),"")</f>
        <v>881.8217240040648</v>
      </c>
      <c r="E355" s="27">
        <f>IF(A355&lt;='Crédito hipotecario'!$D$6,ABS(IPMT('Crédito hipotecario'!$D$4,A355,'Crédito hipotecario'!$D$6,'Crédito hipotecario'!$B$3)),"")</f>
        <v>30.211833682529395</v>
      </c>
      <c r="F355" s="27">
        <f>IF(A355&lt;='Crédito hipotecario'!$D$6,SUM(Calendario!F354,Calendario!D355),"")</f>
        <v>172825.33274199968</v>
      </c>
      <c r="G355" s="27">
        <f>IF(A355&lt;='Crédito hipotecario'!$D$6,'Crédito hipotecario'!$B$3-Calendario!F355,"")</f>
        <v>7174.667258000321</v>
      </c>
      <c r="H355" s="27">
        <f t="shared" si="5"/>
        <v>912.0335576865941</v>
      </c>
      <c r="I355" s="27">
        <f>IF(A355&lt;='Crédito hipotecario'!$D$6,ABS(PMT('Crédito hipotecario'!$D$4,'Crédito hipotecario'!$D$6,'Crédito hipotecario'!$B$3)),"")</f>
        <v>912.0335576865941</v>
      </c>
    </row>
    <row r="356" spans="1:9" ht="12.75">
      <c r="A356">
        <v>353</v>
      </c>
      <c r="B356" s="25">
        <v>50620</v>
      </c>
      <c r="C356" s="25"/>
      <c r="D356" s="27">
        <f>IF(A356&lt;='Crédito hipotecario'!$D$6,ABS(PPMT('Crédito hipotecario'!$D$4,A356,'Crédito hipotecario'!$D$6,'Crédito hipotecario'!$B$3)),"")</f>
        <v>885.1285554690805</v>
      </c>
      <c r="E356" s="27">
        <f>IF(A356&lt;='Crédito hipotecario'!$D$6,ABS(IPMT('Crédito hipotecario'!$D$4,A356,'Crédito hipotecario'!$D$6,'Crédito hipotecario'!$B$3)),"")</f>
        <v>26.905002217513537</v>
      </c>
      <c r="F356" s="27">
        <f>IF(A356&lt;='Crédito hipotecario'!$D$6,SUM(Calendario!F355,Calendario!D356),"")</f>
        <v>173710.46129746875</v>
      </c>
      <c r="G356" s="27">
        <f>IF(A356&lt;='Crédito hipotecario'!$D$6,'Crédito hipotecario'!$B$3-Calendario!F356,"")</f>
        <v>6289.538702531252</v>
      </c>
      <c r="H356" s="27">
        <f t="shared" si="5"/>
        <v>912.0335576865941</v>
      </c>
      <c r="I356" s="27">
        <f>IF(A356&lt;='Crédito hipotecario'!$D$6,ABS(PMT('Crédito hipotecario'!$D$4,'Crédito hipotecario'!$D$6,'Crédito hipotecario'!$B$3)),"")</f>
        <v>912.0335576865941</v>
      </c>
    </row>
    <row r="357" spans="1:9" ht="12.75">
      <c r="A357">
        <v>354</v>
      </c>
      <c r="B357" s="25">
        <v>50651</v>
      </c>
      <c r="C357" s="25"/>
      <c r="D357" s="27">
        <f>IF(A357&lt;='Crédito hipotecario'!$D$6,ABS(PPMT('Crédito hipotecario'!$D$4,A357,'Crédito hipotecario'!$D$6,'Crédito hipotecario'!$B$3)),"")</f>
        <v>888.4477875520893</v>
      </c>
      <c r="E357" s="27">
        <f>IF(A357&lt;='Crédito hipotecario'!$D$6,ABS(IPMT('Crédito hipotecario'!$D$4,A357,'Crédito hipotecario'!$D$6,'Crédito hipotecario'!$B$3)),"")</f>
        <v>23.585770134504855</v>
      </c>
      <c r="F357" s="27">
        <f>IF(A357&lt;='Crédito hipotecario'!$D$6,SUM(Calendario!F356,Calendario!D357),"")</f>
        <v>174598.90908502083</v>
      </c>
      <c r="G357" s="27">
        <f>IF(A357&lt;='Crédito hipotecario'!$D$6,'Crédito hipotecario'!$B$3-Calendario!F357,"")</f>
        <v>5401.09091497917</v>
      </c>
      <c r="H357" s="27">
        <f t="shared" si="5"/>
        <v>912.0335576865941</v>
      </c>
      <c r="I357" s="27">
        <f>IF(A357&lt;='Crédito hipotecario'!$D$6,ABS(PMT('Crédito hipotecario'!$D$4,'Crédito hipotecario'!$D$6,'Crédito hipotecario'!$B$3)),"")</f>
        <v>912.0335576865941</v>
      </c>
    </row>
    <row r="358" spans="1:9" ht="12.75">
      <c r="A358">
        <v>355</v>
      </c>
      <c r="B358" s="25">
        <v>50681</v>
      </c>
      <c r="C358" s="25"/>
      <c r="D358" s="27">
        <f>IF(A358&lt;='Crédito hipotecario'!$D$6,ABS(PPMT('Crédito hipotecario'!$D$4,A358,'Crédito hipotecario'!$D$6,'Crédito hipotecario'!$B$3)),"")</f>
        <v>891.7794667554098</v>
      </c>
      <c r="E358" s="27">
        <f>IF(A358&lt;='Crédito hipotecario'!$D$6,ABS(IPMT('Crédito hipotecario'!$D$4,A358,'Crédito hipotecario'!$D$6,'Crédito hipotecario'!$B$3)),"")</f>
        <v>20.254090931184326</v>
      </c>
      <c r="F358" s="27">
        <f>IF(A358&lt;='Crédito hipotecario'!$D$6,SUM(Calendario!F357,Calendario!D358),"")</f>
        <v>175490.68855177623</v>
      </c>
      <c r="G358" s="27">
        <f>IF(A358&lt;='Crédito hipotecario'!$D$6,'Crédito hipotecario'!$B$3-Calendario!F358,"")</f>
        <v>4509.3114482237725</v>
      </c>
      <c r="H358" s="27">
        <f t="shared" si="5"/>
        <v>912.0335576865941</v>
      </c>
      <c r="I358" s="27">
        <f>IF(A358&lt;='Crédito hipotecario'!$D$6,ABS(PMT('Crédito hipotecario'!$D$4,'Crédito hipotecario'!$D$6,'Crédito hipotecario'!$B$3)),"")</f>
        <v>912.0335576865941</v>
      </c>
    </row>
    <row r="359" spans="1:9" ht="12.75">
      <c r="A359">
        <v>356</v>
      </c>
      <c r="B359" s="25">
        <v>50712</v>
      </c>
      <c r="C359" s="25"/>
      <c r="D359" s="27">
        <f>IF(A359&lt;='Crédito hipotecario'!$D$6,ABS(PPMT('Crédito hipotecario'!$D$4,A359,'Crédito hipotecario'!$D$6,'Crédito hipotecario'!$B$3)),"")</f>
        <v>895.1236397557423</v>
      </c>
      <c r="E359" s="27">
        <f>IF(A359&lt;='Crédito hipotecario'!$D$6,ABS(IPMT('Crédito hipotecario'!$D$4,A359,'Crédito hipotecario'!$D$6,'Crédito hipotecario'!$B$3)),"")</f>
        <v>16.909917930851805</v>
      </c>
      <c r="F359" s="27">
        <f>IF(A359&lt;='Crédito hipotecario'!$D$6,SUM(Calendario!F358,Calendario!D359),"")</f>
        <v>176385.81219153196</v>
      </c>
      <c r="G359" s="27">
        <f>IF(A359&lt;='Crédito hipotecario'!$D$6,'Crédito hipotecario'!$B$3-Calendario!F359,"")</f>
        <v>3614.1878084680357</v>
      </c>
      <c r="H359" s="27">
        <f t="shared" si="5"/>
        <v>912.0335576865941</v>
      </c>
      <c r="I359" s="27">
        <f>IF(A359&lt;='Crédito hipotecario'!$D$6,ABS(PMT('Crédito hipotecario'!$D$4,'Crédito hipotecario'!$D$6,'Crédito hipotecario'!$B$3)),"")</f>
        <v>912.0335576865941</v>
      </c>
    </row>
    <row r="360" spans="1:9" ht="12.75">
      <c r="A360">
        <v>357</v>
      </c>
      <c r="B360" s="25">
        <v>50742</v>
      </c>
      <c r="C360" s="25"/>
      <c r="D360" s="27">
        <f>IF(A360&lt;='Crédito hipotecario'!$D$6,ABS(PPMT('Crédito hipotecario'!$D$4,A360,'Crédito hipotecario'!$D$6,'Crédito hipotecario'!$B$3)),"")</f>
        <v>898.480353404826</v>
      </c>
      <c r="E360" s="27">
        <f>IF(A360&lt;='Crédito hipotecario'!$D$6,ABS(IPMT('Crédito hipotecario'!$D$4,A360,'Crédito hipotecario'!$D$6,'Crédito hipotecario'!$B$3)),"")</f>
        <v>13.55320428176812</v>
      </c>
      <c r="F360" s="27">
        <f>IF(A360&lt;='Crédito hipotecario'!$D$6,SUM(Calendario!F359,Calendario!D360),"")</f>
        <v>177284.2925449368</v>
      </c>
      <c r="G360" s="27">
        <f>IF(A360&lt;='Crédito hipotecario'!$D$6,'Crédito hipotecario'!$B$3-Calendario!F360,"")</f>
        <v>2715.7074550632096</v>
      </c>
      <c r="H360" s="27">
        <f t="shared" si="5"/>
        <v>912.0335576865941</v>
      </c>
      <c r="I360" s="27">
        <f>IF(A360&lt;='Crédito hipotecario'!$D$6,ABS(PMT('Crédito hipotecario'!$D$4,'Crédito hipotecario'!$D$6,'Crédito hipotecario'!$B$3)),"")</f>
        <v>912.0335576865941</v>
      </c>
    </row>
    <row r="361" spans="1:9" ht="12.75">
      <c r="A361">
        <v>358</v>
      </c>
      <c r="B361" s="25">
        <v>50773</v>
      </c>
      <c r="C361" s="25"/>
      <c r="D361" s="27">
        <f>IF(A361&lt;='Crédito hipotecario'!$D$6,ABS(PPMT('Crédito hipotecario'!$D$4,A361,'Crédito hipotecario'!$D$6,'Crédito hipotecario'!$B$3)),"")</f>
        <v>901.8496547300944</v>
      </c>
      <c r="E361" s="27">
        <f>IF(A361&lt;='Crédito hipotecario'!$D$6,ABS(IPMT('Crédito hipotecario'!$D$4,A361,'Crédito hipotecario'!$D$6,'Crédito hipotecario'!$B$3)),"")</f>
        <v>10.183902956499805</v>
      </c>
      <c r="F361" s="27">
        <f>IF(A361&lt;='Crédito hipotecario'!$D$6,SUM(Calendario!F360,Calendario!D361),"")</f>
        <v>178186.14219966688</v>
      </c>
      <c r="G361" s="27">
        <f>IF(A361&lt;='Crédito hipotecario'!$D$6,'Crédito hipotecario'!$B$3-Calendario!F361,"")</f>
        <v>1813.8578003331204</v>
      </c>
      <c r="H361" s="27">
        <f t="shared" si="5"/>
        <v>912.0335576865941</v>
      </c>
      <c r="I361" s="27">
        <f>IF(A361&lt;='Crédito hipotecario'!$D$6,ABS(PMT('Crédito hipotecario'!$D$4,'Crédito hipotecario'!$D$6,'Crédito hipotecario'!$B$3)),"")</f>
        <v>912.0335576865941</v>
      </c>
    </row>
    <row r="362" spans="1:9" ht="12.75">
      <c r="A362">
        <v>359</v>
      </c>
      <c r="B362" s="25">
        <v>50804</v>
      </c>
      <c r="C362" s="25"/>
      <c r="D362" s="27">
        <f>IF(A362&lt;='Crédito hipotecario'!$D$6,ABS(PPMT('Crédito hipotecario'!$D$4,A362,'Crédito hipotecario'!$D$6,'Crédito hipotecario'!$B$3)),"")</f>
        <v>905.2315909353321</v>
      </c>
      <c r="E362" s="27">
        <f>IF(A362&lt;='Crédito hipotecario'!$D$6,ABS(IPMT('Crédito hipotecario'!$D$4,A362,'Crédito hipotecario'!$D$6,'Crédito hipotecario'!$B$3)),"")</f>
        <v>6.801966751262079</v>
      </c>
      <c r="F362" s="27">
        <f>IF(A362&lt;='Crédito hipotecario'!$D$6,SUM(Calendario!F361,Calendario!D362),"")</f>
        <v>179091.3737906022</v>
      </c>
      <c r="G362" s="27">
        <f>IF(A362&lt;='Crédito hipotecario'!$D$6,'Crédito hipotecario'!$B$3-Calendario!F362,"")</f>
        <v>908.6262093978003</v>
      </c>
      <c r="H362" s="27">
        <f t="shared" si="5"/>
        <v>912.0335576865941</v>
      </c>
      <c r="I362" s="27">
        <f>IF(A362&lt;='Crédito hipotecario'!$D$6,ABS(PMT('Crédito hipotecario'!$D$4,'Crédito hipotecario'!$D$6,'Crédito hipotecario'!$B$3)),"")</f>
        <v>912.0335576865941</v>
      </c>
    </row>
    <row r="363" spans="1:9" ht="12.75">
      <c r="A363">
        <v>360</v>
      </c>
      <c r="B363" s="25">
        <v>50832</v>
      </c>
      <c r="C363" s="25"/>
      <c r="D363" s="27">
        <f>IF(A363&lt;='Crédito hipotecario'!$D$6,ABS(PPMT('Crédito hipotecario'!$D$4,A363,'Crédito hipotecario'!$D$6,'Crédito hipotecario'!$B$3)),"")</f>
        <v>908.6262094013392</v>
      </c>
      <c r="E363" s="27">
        <f>IF(A363&lt;='Crédito hipotecario'!$D$6,ABS(IPMT('Crédito hipotecario'!$D$4,A363,'Crédito hipotecario'!$D$6,'Crédito hipotecario'!$B$3)),"")</f>
        <v>3.4073482852548476</v>
      </c>
      <c r="F363" s="27">
        <f>IF(A363&lt;='Crédito hipotecario'!$D$6,SUM(Calendario!F362,Calendario!D363),"")</f>
        <v>180000.00000000355</v>
      </c>
      <c r="G363" s="27">
        <f>IF(A363&lt;='Crédito hipotecario'!$D$6,'Crédito hipotecario'!$B$3-Calendario!F363,"")</f>
        <v>-3.550667315721512E-09</v>
      </c>
      <c r="H363" s="27">
        <f t="shared" si="5"/>
        <v>912.0335576865941</v>
      </c>
      <c r="I363" s="27">
        <f>IF(A363&lt;='Crédito hipotecario'!$D$6,ABS(PMT('Crédito hipotecario'!$D$4,'Crédito hipotecario'!$D$6,'Crédito hipotecario'!$B$3)),"")</f>
        <v>912.0335576865941</v>
      </c>
    </row>
    <row r="364" spans="4:8" ht="12.75">
      <c r="D364" s="27"/>
      <c r="E364" s="27"/>
      <c r="F364" s="2"/>
      <c r="H364" s="27"/>
    </row>
    <row r="365" spans="4:8" ht="12.75">
      <c r="D365" s="27"/>
      <c r="E365" s="27"/>
      <c r="F365" s="27"/>
      <c r="H365" s="27"/>
    </row>
    <row r="366" spans="4:8" ht="12.75">
      <c r="D366" s="27"/>
      <c r="E366" s="27"/>
      <c r="F366" s="27"/>
      <c r="H366" s="27"/>
    </row>
    <row r="367" spans="4:8" ht="12.75">
      <c r="D367" s="27"/>
      <c r="E367" s="27"/>
      <c r="F367" s="27"/>
      <c r="H367" s="27"/>
    </row>
    <row r="368" spans="4:8" ht="12.75">
      <c r="D368" s="27"/>
      <c r="E368" s="27"/>
      <c r="F368" s="27"/>
      <c r="H368" s="27"/>
    </row>
    <row r="369" spans="4:8" ht="12.75">
      <c r="D369" s="27"/>
      <c r="E369" s="27"/>
      <c r="F369" s="27"/>
      <c r="H369" s="27"/>
    </row>
    <row r="370" spans="4:8" ht="12.75">
      <c r="D370" s="27"/>
      <c r="E370" s="27"/>
      <c r="F370" s="27"/>
      <c r="H370" s="27"/>
    </row>
    <row r="371" spans="4:8" ht="12.75">
      <c r="D371" s="27"/>
      <c r="E371" s="27"/>
      <c r="F371" s="27"/>
      <c r="H371" s="27"/>
    </row>
    <row r="372" spans="4:8" ht="12.75">
      <c r="D372" s="27"/>
      <c r="E372" s="27"/>
      <c r="F372" s="27"/>
      <c r="H372" s="27"/>
    </row>
    <row r="373" spans="4:8" ht="12.75">
      <c r="D373" s="27"/>
      <c r="E373" s="27"/>
      <c r="F373" s="27"/>
      <c r="H373" s="27"/>
    </row>
    <row r="374" spans="4:8" ht="12.75">
      <c r="D374" s="27"/>
      <c r="E374" s="27"/>
      <c r="F374" s="27"/>
      <c r="H374" s="27"/>
    </row>
    <row r="375" spans="4:8" ht="12.75">
      <c r="D375" s="27"/>
      <c r="E375" s="27"/>
      <c r="F375" s="27"/>
      <c r="H375" s="27"/>
    </row>
    <row r="376" spans="4:8" ht="12.75">
      <c r="D376" s="27"/>
      <c r="E376" s="27"/>
      <c r="F376" s="27"/>
      <c r="H376" s="27"/>
    </row>
    <row r="377" spans="4:8" ht="12.75">
      <c r="D377" s="27"/>
      <c r="E377" s="27"/>
      <c r="F377" s="27"/>
      <c r="H377" s="27"/>
    </row>
    <row r="378" spans="4:8" ht="12.75">
      <c r="D378" s="27"/>
      <c r="E378" s="27"/>
      <c r="F378" s="27"/>
      <c r="H378" s="27"/>
    </row>
    <row r="379" spans="4:8" ht="12.75">
      <c r="D379" s="27"/>
      <c r="E379" s="27"/>
      <c r="F379" s="27"/>
      <c r="H379" s="27"/>
    </row>
    <row r="380" spans="4:8" ht="12.75">
      <c r="D380" s="27"/>
      <c r="E380" s="27"/>
      <c r="F380" s="27"/>
      <c r="H380" s="27"/>
    </row>
    <row r="381" spans="4:8" ht="12.75">
      <c r="D381" s="27"/>
      <c r="E381" s="27"/>
      <c r="F381" s="27"/>
      <c r="H381" s="27"/>
    </row>
    <row r="382" spans="4:8" ht="12.75">
      <c r="D382" s="27"/>
      <c r="E382" s="27"/>
      <c r="F382" s="27"/>
      <c r="H382" s="27"/>
    </row>
    <row r="383" spans="4:8" ht="12.75">
      <c r="D383" s="27"/>
      <c r="E383" s="27"/>
      <c r="F383" s="27"/>
      <c r="H383" s="27"/>
    </row>
    <row r="384" spans="4:8" ht="12.75">
      <c r="D384" s="27"/>
      <c r="E384" s="27"/>
      <c r="F384" s="27"/>
      <c r="H384" s="27"/>
    </row>
    <row r="385" spans="4:8" ht="12.75">
      <c r="D385" s="27"/>
      <c r="E385" s="27"/>
      <c r="F385" s="27"/>
      <c r="H385" s="27"/>
    </row>
    <row r="386" spans="4:8" ht="12.75">
      <c r="D386" s="27"/>
      <c r="E386" s="27"/>
      <c r="F386" s="27"/>
      <c r="H386" s="27"/>
    </row>
    <row r="387" spans="4:8" ht="12.75">
      <c r="D387" s="27"/>
      <c r="E387" s="27"/>
      <c r="F387" s="27"/>
      <c r="H387" s="27"/>
    </row>
    <row r="388" spans="4:8" ht="12.75">
      <c r="D388" s="27"/>
      <c r="E388" s="27"/>
      <c r="F388" s="27"/>
      <c r="H388" s="27"/>
    </row>
    <row r="389" spans="4:8" ht="12.75">
      <c r="D389" s="27"/>
      <c r="E389" s="27"/>
      <c r="F389" s="27"/>
      <c r="H389" s="27"/>
    </row>
    <row r="390" spans="4:8" ht="12.75">
      <c r="D390" s="27"/>
      <c r="E390" s="27"/>
      <c r="F390" s="27"/>
      <c r="H390" s="27"/>
    </row>
    <row r="391" spans="4:8" ht="12.75">
      <c r="D391" s="27"/>
      <c r="E391" s="27"/>
      <c r="F391" s="27"/>
      <c r="H391" s="27"/>
    </row>
    <row r="392" spans="4:8" ht="12.75">
      <c r="D392" s="27"/>
      <c r="E392" s="27"/>
      <c r="F392" s="27"/>
      <c r="H392" s="27"/>
    </row>
    <row r="393" spans="4:8" ht="12.75">
      <c r="D393" s="27"/>
      <c r="E393" s="27"/>
      <c r="F393" s="27"/>
      <c r="H393" s="27"/>
    </row>
    <row r="394" spans="4:8" ht="12.75">
      <c r="D394" s="27"/>
      <c r="E394" s="27"/>
      <c r="F394" s="27"/>
      <c r="H394" s="27"/>
    </row>
    <row r="395" spans="4:8" ht="12.75">
      <c r="D395" s="27"/>
      <c r="E395" s="27"/>
      <c r="F395" s="27"/>
      <c r="H395" s="27"/>
    </row>
    <row r="396" spans="4:8" ht="12.75">
      <c r="D396" s="27"/>
      <c r="E396" s="27"/>
      <c r="F396" s="27"/>
      <c r="H396" s="27"/>
    </row>
    <row r="397" spans="4:8" ht="12.75">
      <c r="D397" s="27"/>
      <c r="E397" s="27"/>
      <c r="F397" s="27"/>
      <c r="H397" s="27"/>
    </row>
    <row r="398" spans="4:8" ht="12.75">
      <c r="D398" s="27"/>
      <c r="E398" s="27"/>
      <c r="F398" s="27"/>
      <c r="H398" s="27"/>
    </row>
    <row r="399" spans="4:8" ht="12.75">
      <c r="D399" s="27"/>
      <c r="E399" s="27"/>
      <c r="F399" s="27"/>
      <c r="H399" s="27"/>
    </row>
    <row r="400" spans="4:8" ht="12.75">
      <c r="D400" s="27"/>
      <c r="E400" s="27"/>
      <c r="F400" s="27"/>
      <c r="H400" s="27"/>
    </row>
    <row r="401" spans="4:8" ht="12.75">
      <c r="D401" s="27"/>
      <c r="E401" s="27"/>
      <c r="F401" s="27"/>
      <c r="H401" s="27"/>
    </row>
    <row r="402" spans="4:8" ht="12.75">
      <c r="D402" s="27"/>
      <c r="E402" s="27"/>
      <c r="F402" s="27"/>
      <c r="H402" s="27"/>
    </row>
    <row r="403" spans="4:8" ht="12.75">
      <c r="D403" s="27"/>
      <c r="E403" s="27"/>
      <c r="F403" s="27"/>
      <c r="H403" s="27"/>
    </row>
    <row r="404" spans="4:8" ht="12.75">
      <c r="D404" s="27"/>
      <c r="E404" s="27"/>
      <c r="F404" s="27"/>
      <c r="H404" s="27"/>
    </row>
    <row r="405" spans="4:8" ht="12.75">
      <c r="D405" s="27"/>
      <c r="E405" s="27"/>
      <c r="F405" s="27"/>
      <c r="H405" s="27"/>
    </row>
    <row r="406" spans="4:8" ht="12.75">
      <c r="D406" s="27"/>
      <c r="E406" s="27"/>
      <c r="F406" s="27"/>
      <c r="H406" s="27"/>
    </row>
    <row r="407" spans="4:8" ht="12.75">
      <c r="D407" s="27"/>
      <c r="E407" s="27"/>
      <c r="F407" s="27"/>
      <c r="H407" s="27"/>
    </row>
    <row r="408" spans="4:8" ht="12.75">
      <c r="D408" s="27"/>
      <c r="E408" s="27"/>
      <c r="F408" s="27"/>
      <c r="H408" s="27"/>
    </row>
    <row r="409" spans="4:8" ht="12.75">
      <c r="D409" s="27"/>
      <c r="E409" s="27"/>
      <c r="F409" s="27"/>
      <c r="H409" s="27"/>
    </row>
    <row r="410" spans="4:8" ht="12.75">
      <c r="D410" s="27"/>
      <c r="E410" s="27"/>
      <c r="F410" s="27"/>
      <c r="H410" s="27"/>
    </row>
    <row r="411" spans="4:8" ht="12.75">
      <c r="D411" s="27"/>
      <c r="E411" s="27"/>
      <c r="F411" s="27"/>
      <c r="H411" s="27"/>
    </row>
    <row r="412" spans="4:8" ht="12.75">
      <c r="D412" s="27"/>
      <c r="E412" s="27"/>
      <c r="F412" s="27"/>
      <c r="H412" s="27"/>
    </row>
    <row r="413" spans="4:8" ht="12.75">
      <c r="D413" s="27"/>
      <c r="E413" s="27"/>
      <c r="F413" s="27"/>
      <c r="H413" s="27"/>
    </row>
    <row r="414" spans="4:8" ht="12.75">
      <c r="D414" s="27"/>
      <c r="E414" s="27"/>
      <c r="F414" s="27"/>
      <c r="H414" s="27"/>
    </row>
    <row r="415" spans="4:8" ht="12.75">
      <c r="D415" s="27"/>
      <c r="E415" s="27"/>
      <c r="F415" s="27"/>
      <c r="H415" s="27"/>
    </row>
    <row r="416" spans="4:8" ht="12.75">
      <c r="D416" s="27"/>
      <c r="E416" s="27"/>
      <c r="F416" s="27"/>
      <c r="H416" s="27"/>
    </row>
    <row r="417" spans="4:8" ht="12.75">
      <c r="D417" s="27"/>
      <c r="E417" s="27"/>
      <c r="F417" s="27"/>
      <c r="H417" s="27"/>
    </row>
    <row r="418" spans="4:8" ht="12.75">
      <c r="D418" s="27"/>
      <c r="E418" s="27"/>
      <c r="F418" s="27"/>
      <c r="H418" s="27"/>
    </row>
    <row r="419" spans="4:8" ht="12.75">
      <c r="D419" s="27"/>
      <c r="E419" s="27"/>
      <c r="F419" s="27"/>
      <c r="H419" s="27"/>
    </row>
    <row r="420" spans="4:8" ht="12.75">
      <c r="D420" s="27"/>
      <c r="E420" s="27"/>
      <c r="F420" s="27"/>
      <c r="H420" s="27"/>
    </row>
    <row r="421" spans="4:8" ht="12.75">
      <c r="D421" s="27"/>
      <c r="E421" s="27"/>
      <c r="F421" s="27"/>
      <c r="H421" s="27"/>
    </row>
    <row r="422" spans="4:8" ht="12.75">
      <c r="D422" s="27"/>
      <c r="E422" s="27"/>
      <c r="F422" s="27"/>
      <c r="H422" s="27"/>
    </row>
    <row r="423" spans="4:8" ht="12.75">
      <c r="D423" s="27"/>
      <c r="E423" s="27"/>
      <c r="F423" s="27"/>
      <c r="H423" s="27"/>
    </row>
    <row r="424" spans="4:8" ht="12.75">
      <c r="D424" s="27"/>
      <c r="E424" s="27"/>
      <c r="F424" s="27"/>
      <c r="H424" s="27"/>
    </row>
    <row r="425" spans="4:8" ht="12.75">
      <c r="D425" s="27"/>
      <c r="E425" s="27"/>
      <c r="F425" s="27"/>
      <c r="H425" s="27"/>
    </row>
    <row r="426" spans="4:8" ht="12.75">
      <c r="D426" s="27"/>
      <c r="E426" s="27"/>
      <c r="F426" s="27"/>
      <c r="H426" s="27"/>
    </row>
    <row r="427" spans="4:8" ht="12.75">
      <c r="D427" s="27"/>
      <c r="E427" s="27"/>
      <c r="F427" s="27"/>
      <c r="H427" s="27"/>
    </row>
    <row r="428" spans="4:8" ht="12.75">
      <c r="D428" s="27"/>
      <c r="E428" s="27"/>
      <c r="F428" s="27"/>
      <c r="H428" s="27"/>
    </row>
    <row r="429" spans="4:8" ht="12.75">
      <c r="D429" s="27"/>
      <c r="E429" s="27"/>
      <c r="F429" s="27"/>
      <c r="H429" s="27"/>
    </row>
    <row r="430" spans="4:8" ht="12.75">
      <c r="D430" s="27"/>
      <c r="E430" s="27"/>
      <c r="F430" s="27"/>
      <c r="H430" s="27"/>
    </row>
    <row r="431" spans="4:8" ht="12.75">
      <c r="D431" s="27"/>
      <c r="E431" s="27"/>
      <c r="F431" s="27"/>
      <c r="H431" s="27"/>
    </row>
    <row r="432" spans="4:8" ht="12.75">
      <c r="D432" s="27"/>
      <c r="E432" s="27"/>
      <c r="F432" s="27"/>
      <c r="H432" s="27"/>
    </row>
    <row r="433" spans="4:8" ht="12.75">
      <c r="D433" s="27"/>
      <c r="E433" s="27"/>
      <c r="F433" s="27"/>
      <c r="H433" s="27"/>
    </row>
    <row r="434" spans="4:8" ht="12.75">
      <c r="D434" s="27"/>
      <c r="E434" s="27"/>
      <c r="F434" s="27"/>
      <c r="H434" s="27"/>
    </row>
    <row r="435" spans="4:8" ht="12.75">
      <c r="D435" s="27"/>
      <c r="E435" s="27"/>
      <c r="F435" s="27"/>
      <c r="H435" s="27"/>
    </row>
    <row r="436" spans="4:8" ht="12.75">
      <c r="D436" s="27"/>
      <c r="E436" s="27"/>
      <c r="F436" s="27"/>
      <c r="H436" s="27"/>
    </row>
    <row r="437" spans="4:8" ht="12.75">
      <c r="D437" s="27"/>
      <c r="E437" s="27"/>
      <c r="F437" s="27"/>
      <c r="H437" s="27"/>
    </row>
    <row r="438" spans="4:8" ht="12.75">
      <c r="D438" s="27"/>
      <c r="E438" s="27"/>
      <c r="F438" s="27"/>
      <c r="H438" s="27"/>
    </row>
    <row r="439" spans="4:8" ht="12.75">
      <c r="D439" s="27"/>
      <c r="E439" s="27"/>
      <c r="F439" s="27"/>
      <c r="H439" s="27"/>
    </row>
    <row r="440" spans="4:8" ht="12.75">
      <c r="D440" s="27"/>
      <c r="E440" s="27"/>
      <c r="F440" s="27"/>
      <c r="H440" s="27"/>
    </row>
    <row r="441" spans="4:8" ht="12.75">
      <c r="D441" s="27"/>
      <c r="E441" s="27"/>
      <c r="F441" s="27"/>
      <c r="H441" s="27"/>
    </row>
    <row r="442" spans="4:8" ht="12.75">
      <c r="D442" s="27"/>
      <c r="E442" s="27"/>
      <c r="F442" s="27"/>
      <c r="H442" s="27"/>
    </row>
    <row r="443" spans="4:8" ht="12.75">
      <c r="D443" s="27"/>
      <c r="E443" s="27"/>
      <c r="F443" s="27"/>
      <c r="H443" s="27"/>
    </row>
    <row r="444" spans="4:8" ht="12.75">
      <c r="D444" s="27"/>
      <c r="E444" s="27"/>
      <c r="F444" s="27"/>
      <c r="H444" s="27"/>
    </row>
    <row r="445" spans="4:8" ht="12.75">
      <c r="D445" s="27"/>
      <c r="E445" s="27"/>
      <c r="F445" s="27"/>
      <c r="H445" s="27"/>
    </row>
    <row r="446" spans="4:8" ht="12.75">
      <c r="D446" s="27"/>
      <c r="E446" s="27"/>
      <c r="F446" s="27"/>
      <c r="H446" s="27"/>
    </row>
    <row r="447" spans="4:8" ht="12.75">
      <c r="D447" s="27"/>
      <c r="E447" s="27"/>
      <c r="F447" s="27"/>
      <c r="H447" s="27"/>
    </row>
    <row r="448" spans="4:8" ht="12.75">
      <c r="D448" s="27"/>
      <c r="E448" s="27"/>
      <c r="F448" s="27"/>
      <c r="H448" s="27"/>
    </row>
    <row r="449" spans="4:8" ht="12.75">
      <c r="D449" s="27"/>
      <c r="E449" s="27"/>
      <c r="F449" s="27"/>
      <c r="H449" s="27"/>
    </row>
    <row r="450" spans="4:8" ht="12.75">
      <c r="D450" s="27"/>
      <c r="E450" s="27"/>
      <c r="F450" s="27"/>
      <c r="H450" s="27"/>
    </row>
    <row r="451" spans="4:8" ht="12.75">
      <c r="D451" s="27"/>
      <c r="E451" s="27"/>
      <c r="F451" s="27"/>
      <c r="H451" s="27"/>
    </row>
    <row r="452" spans="4:8" ht="12.75">
      <c r="D452" s="27"/>
      <c r="E452" s="27"/>
      <c r="F452" s="27"/>
      <c r="H452" s="27"/>
    </row>
    <row r="453" spans="4:8" ht="12.75">
      <c r="D453" s="27"/>
      <c r="E453" s="27"/>
      <c r="F453" s="27"/>
      <c r="H453" s="27"/>
    </row>
    <row r="454" spans="4:8" ht="12.75">
      <c r="D454" s="27"/>
      <c r="E454" s="27"/>
      <c r="F454" s="27"/>
      <c r="H454" s="27"/>
    </row>
    <row r="455" spans="4:8" ht="12.75">
      <c r="D455" s="27"/>
      <c r="E455" s="27"/>
      <c r="F455" s="27"/>
      <c r="H455" s="27"/>
    </row>
    <row r="456" spans="4:8" ht="12.75">
      <c r="D456" s="27"/>
      <c r="E456" s="27"/>
      <c r="F456" s="27"/>
      <c r="H456" s="27"/>
    </row>
    <row r="457" spans="4:8" ht="12.75">
      <c r="D457" s="27"/>
      <c r="E457" s="27"/>
      <c r="F457" s="27"/>
      <c r="H457" s="27"/>
    </row>
    <row r="458" spans="4:8" ht="12.75">
      <c r="D458" s="27"/>
      <c r="E458" s="27"/>
      <c r="F458" s="27"/>
      <c r="H458" s="27"/>
    </row>
    <row r="459" spans="4:8" ht="12.75">
      <c r="D459" s="27"/>
      <c r="E459" s="27"/>
      <c r="F459" s="27"/>
      <c r="H459" s="27"/>
    </row>
    <row r="460" spans="4:8" ht="12.75">
      <c r="D460" s="27"/>
      <c r="E460" s="27"/>
      <c r="F460" s="27"/>
      <c r="H460" s="27"/>
    </row>
    <row r="461" spans="4:8" ht="12.75">
      <c r="D461" s="27"/>
      <c r="E461" s="27"/>
      <c r="F461" s="27"/>
      <c r="H461" s="27"/>
    </row>
    <row r="462" spans="4:8" ht="12.75">
      <c r="D462" s="27"/>
      <c r="E462" s="27"/>
      <c r="F462" s="27"/>
      <c r="H462" s="27"/>
    </row>
    <row r="463" spans="4:8" ht="12.75">
      <c r="D463" s="27"/>
      <c r="E463" s="27"/>
      <c r="F463" s="27"/>
      <c r="H463" s="27"/>
    </row>
    <row r="464" spans="4:8" ht="12.75">
      <c r="D464" s="27"/>
      <c r="E464" s="27"/>
      <c r="F464" s="27"/>
      <c r="H464" s="27"/>
    </row>
    <row r="465" spans="4:8" ht="12.75">
      <c r="D465" s="27"/>
      <c r="E465" s="27"/>
      <c r="F465" s="27"/>
      <c r="H465" s="27"/>
    </row>
    <row r="466" spans="4:8" ht="12.75">
      <c r="D466" s="27"/>
      <c r="E466" s="27"/>
      <c r="F466" s="27"/>
      <c r="H466" s="27"/>
    </row>
    <row r="467" spans="4:8" ht="12.75">
      <c r="D467" s="27"/>
      <c r="E467" s="27"/>
      <c r="F467" s="27"/>
      <c r="H467" s="27"/>
    </row>
    <row r="468" spans="4:8" ht="12.75">
      <c r="D468" s="27"/>
      <c r="E468" s="27"/>
      <c r="F468" s="27"/>
      <c r="H468" s="27"/>
    </row>
    <row r="469" spans="4:8" ht="12.75">
      <c r="D469" s="27"/>
      <c r="E469" s="27"/>
      <c r="F469" s="27"/>
      <c r="H469" s="27"/>
    </row>
    <row r="470" spans="4:8" ht="12.75">
      <c r="D470" s="27"/>
      <c r="E470" s="27"/>
      <c r="F470" s="27"/>
      <c r="H470" s="27"/>
    </row>
    <row r="471" spans="4:8" ht="12.75">
      <c r="D471" s="27"/>
      <c r="E471" s="27"/>
      <c r="F471" s="27"/>
      <c r="H471" s="27"/>
    </row>
    <row r="472" spans="4:8" ht="12.75">
      <c r="D472" s="27"/>
      <c r="E472" s="27"/>
      <c r="F472" s="27"/>
      <c r="H472" s="27"/>
    </row>
    <row r="473" spans="4:8" ht="12.75">
      <c r="D473" s="27"/>
      <c r="E473" s="27"/>
      <c r="F473" s="27"/>
      <c r="H473" s="27"/>
    </row>
    <row r="474" spans="4:8" ht="12.75">
      <c r="D474" s="27"/>
      <c r="E474" s="27"/>
      <c r="F474" s="27"/>
      <c r="H474" s="27"/>
    </row>
    <row r="475" spans="4:8" ht="12.75">
      <c r="D475" s="27"/>
      <c r="E475" s="27"/>
      <c r="F475" s="27"/>
      <c r="H475" s="27"/>
    </row>
    <row r="476" spans="4:8" ht="12.75">
      <c r="D476" s="27"/>
      <c r="E476" s="27"/>
      <c r="F476" s="27"/>
      <c r="H476" s="27"/>
    </row>
    <row r="477" spans="4:8" ht="12.75">
      <c r="D477" s="27"/>
      <c r="E477" s="27"/>
      <c r="F477" s="27"/>
      <c r="H477" s="27"/>
    </row>
    <row r="478" spans="4:8" ht="12.75">
      <c r="D478" s="27"/>
      <c r="E478" s="27"/>
      <c r="F478" s="27"/>
      <c r="H478" s="27"/>
    </row>
    <row r="479" spans="4:8" ht="12.75">
      <c r="D479" s="27"/>
      <c r="E479" s="27"/>
      <c r="F479" s="27"/>
      <c r="H479" s="27"/>
    </row>
    <row r="480" spans="4:8" ht="12.75">
      <c r="D480" s="27"/>
      <c r="E480" s="27"/>
      <c r="F480" s="27"/>
      <c r="H480" s="27"/>
    </row>
    <row r="481" spans="4:8" ht="12.75">
      <c r="D481" s="27"/>
      <c r="E481" s="27"/>
      <c r="F481" s="27"/>
      <c r="H481" s="27"/>
    </row>
    <row r="482" spans="4:8" ht="12.75">
      <c r="D482" s="27"/>
      <c r="E482" s="27"/>
      <c r="F482" s="27"/>
      <c r="H482" s="27"/>
    </row>
    <row r="483" spans="4:8" ht="12.75">
      <c r="D483" s="27"/>
      <c r="E483" s="27"/>
      <c r="F483" s="27"/>
      <c r="H483" s="27"/>
    </row>
    <row r="484" spans="4:8" ht="12.75">
      <c r="D484" s="27"/>
      <c r="E484" s="27"/>
      <c r="F484" s="27"/>
      <c r="H484" s="27"/>
    </row>
    <row r="485" spans="4:8" ht="12.75">
      <c r="D485" s="27"/>
      <c r="E485" s="27"/>
      <c r="F485" s="27"/>
      <c r="H485" s="27"/>
    </row>
    <row r="486" spans="4:8" ht="12.75">
      <c r="D486" s="27"/>
      <c r="E486" s="27"/>
      <c r="F486" s="27"/>
      <c r="H486" s="27"/>
    </row>
    <row r="487" spans="4:8" ht="12.75">
      <c r="D487" s="27"/>
      <c r="E487" s="27"/>
      <c r="F487" s="27"/>
      <c r="H487" s="27"/>
    </row>
    <row r="488" spans="4:8" ht="12.75">
      <c r="D488" s="27"/>
      <c r="E488" s="27"/>
      <c r="F488" s="27"/>
      <c r="H488" s="27"/>
    </row>
    <row r="489" spans="4:8" ht="12.75">
      <c r="D489" s="27"/>
      <c r="E489" s="27"/>
      <c r="F489" s="27"/>
      <c r="H489" s="27"/>
    </row>
    <row r="490" spans="4:8" ht="12.75">
      <c r="D490" s="27"/>
      <c r="E490" s="27"/>
      <c r="F490" s="27"/>
      <c r="H490" s="27"/>
    </row>
    <row r="491" spans="4:8" ht="12.75">
      <c r="D491" s="27"/>
      <c r="E491" s="27"/>
      <c r="F491" s="27"/>
      <c r="H491" s="27"/>
    </row>
    <row r="492" spans="4:8" ht="12.75">
      <c r="D492" s="27"/>
      <c r="E492" s="27"/>
      <c r="F492" s="27"/>
      <c r="H492" s="27"/>
    </row>
    <row r="493" spans="4:8" ht="12.75">
      <c r="D493" s="27"/>
      <c r="E493" s="27"/>
      <c r="F493" s="27"/>
      <c r="H493" s="27"/>
    </row>
    <row r="494" spans="4:8" ht="12.75">
      <c r="D494" s="27"/>
      <c r="E494" s="27"/>
      <c r="F494" s="27"/>
      <c r="H494" s="27"/>
    </row>
    <row r="495" spans="4:8" ht="12.75">
      <c r="D495" s="27"/>
      <c r="E495" s="27"/>
      <c r="F495" s="27"/>
      <c r="H495" s="27"/>
    </row>
    <row r="496" spans="4:8" ht="12.75">
      <c r="D496" s="27"/>
      <c r="E496" s="27"/>
      <c r="F496" s="27"/>
      <c r="H496" s="27"/>
    </row>
    <row r="497" spans="4:8" ht="12.75">
      <c r="D497" s="27"/>
      <c r="E497" s="27"/>
      <c r="F497" s="27"/>
      <c r="H497" s="27"/>
    </row>
    <row r="498" spans="4:8" ht="12.75">
      <c r="D498" s="27"/>
      <c r="E498" s="27"/>
      <c r="F498" s="27"/>
      <c r="H498" s="27"/>
    </row>
    <row r="499" spans="4:8" ht="12.75">
      <c r="D499" s="27"/>
      <c r="E499" s="27"/>
      <c r="F499" s="27"/>
      <c r="H499" s="27"/>
    </row>
    <row r="500" spans="4:8" ht="12.75">
      <c r="D500" s="27"/>
      <c r="E500" s="27"/>
      <c r="F500" s="27"/>
      <c r="H500" s="27"/>
    </row>
    <row r="501" spans="4:8" ht="12.75">
      <c r="D501" s="27"/>
      <c r="E501" s="27"/>
      <c r="F501" s="27"/>
      <c r="H501" s="27"/>
    </row>
    <row r="502" spans="4:8" ht="12.75">
      <c r="D502" s="27"/>
      <c r="E502" s="27"/>
      <c r="F502" s="27"/>
      <c r="H502" s="27"/>
    </row>
    <row r="503" spans="4:8" ht="12.75">
      <c r="D503" s="27"/>
      <c r="E503" s="27"/>
      <c r="F503" s="27"/>
      <c r="H503" s="27"/>
    </row>
    <row r="504" spans="4:8" ht="12.75">
      <c r="D504" s="27"/>
      <c r="E504" s="27"/>
      <c r="F504" s="27"/>
      <c r="H504" s="27"/>
    </row>
    <row r="505" spans="4:8" ht="12.75">
      <c r="D505" s="27"/>
      <c r="E505" s="27"/>
      <c r="F505" s="27"/>
      <c r="H505" s="27"/>
    </row>
    <row r="506" spans="4:8" ht="12.75">
      <c r="D506" s="27"/>
      <c r="E506" s="27"/>
      <c r="F506" s="27"/>
      <c r="H506" s="27"/>
    </row>
    <row r="507" spans="4:8" ht="12.75">
      <c r="D507" s="27"/>
      <c r="E507" s="27"/>
      <c r="F507" s="27"/>
      <c r="H507" s="27"/>
    </row>
    <row r="508" spans="4:8" ht="12.75">
      <c r="D508" s="27"/>
      <c r="E508" s="27"/>
      <c r="F508" s="27"/>
      <c r="H508" s="27"/>
    </row>
    <row r="509" spans="4:8" ht="12.75">
      <c r="D509" s="27"/>
      <c r="E509" s="27"/>
      <c r="F509" s="27"/>
      <c r="H509" s="27"/>
    </row>
    <row r="510" spans="4:8" ht="12.75">
      <c r="D510" s="27"/>
      <c r="E510" s="27"/>
      <c r="F510" s="27"/>
      <c r="H510" s="27"/>
    </row>
    <row r="511" spans="4:8" ht="12.75">
      <c r="D511" s="27"/>
      <c r="E511" s="27"/>
      <c r="F511" s="27"/>
      <c r="H511" s="27"/>
    </row>
    <row r="512" spans="4:8" ht="12.75">
      <c r="D512" s="27"/>
      <c r="E512" s="27"/>
      <c r="F512" s="27"/>
      <c r="H512" s="27"/>
    </row>
    <row r="513" spans="4:8" ht="12.75">
      <c r="D513" s="27"/>
      <c r="E513" s="27"/>
      <c r="F513" s="27"/>
      <c r="H513" s="27"/>
    </row>
    <row r="514" spans="4:8" ht="12.75">
      <c r="D514" s="27"/>
      <c r="E514" s="27"/>
      <c r="F514" s="27"/>
      <c r="H514" s="27"/>
    </row>
    <row r="515" spans="4:8" ht="12.75">
      <c r="D515" s="27"/>
      <c r="E515" s="27"/>
      <c r="F515" s="27"/>
      <c r="H515" s="27"/>
    </row>
    <row r="516" spans="4:8" ht="12.75">
      <c r="D516" s="27"/>
      <c r="E516" s="27"/>
      <c r="F516" s="27"/>
      <c r="H516" s="27"/>
    </row>
    <row r="517" spans="4:8" ht="12.75">
      <c r="D517" s="27"/>
      <c r="E517" s="27"/>
      <c r="F517" s="27"/>
      <c r="H517" s="27"/>
    </row>
    <row r="518" spans="4:8" ht="12.75">
      <c r="D518" s="27"/>
      <c r="E518" s="27"/>
      <c r="F518" s="27"/>
      <c r="H518" s="27"/>
    </row>
    <row r="519" spans="4:8" ht="12.75">
      <c r="D519" s="27"/>
      <c r="E519" s="27"/>
      <c r="F519" s="27"/>
      <c r="H519" s="27"/>
    </row>
    <row r="520" spans="4:6" ht="12.75">
      <c r="D520" s="27"/>
      <c r="E520" s="27"/>
      <c r="F520" s="27"/>
    </row>
    <row r="521" spans="4:6" ht="12.75">
      <c r="D521" s="27"/>
      <c r="E521" s="27"/>
      <c r="F521" s="27"/>
    </row>
    <row r="522" spans="4:6" ht="12.75">
      <c r="D522" s="27"/>
      <c r="E522" s="27"/>
      <c r="F522" s="27"/>
    </row>
    <row r="523" spans="4:6" ht="12.75">
      <c r="D523" s="27"/>
      <c r="E523" s="27"/>
      <c r="F523" s="27"/>
    </row>
    <row r="524" spans="4:6" ht="12.75">
      <c r="D524" s="27"/>
      <c r="E524" s="27"/>
      <c r="F524" s="27"/>
    </row>
    <row r="525" spans="4:6" ht="12.75">
      <c r="D525" s="27"/>
      <c r="E525" s="27"/>
      <c r="F525" s="27"/>
    </row>
    <row r="526" spans="4:6" ht="12.75">
      <c r="D526" s="27"/>
      <c r="E526" s="27"/>
      <c r="F526" s="27"/>
    </row>
    <row r="527" spans="4:6" ht="12.75">
      <c r="D527" s="27"/>
      <c r="E527" s="27"/>
      <c r="F527" s="27"/>
    </row>
    <row r="528" spans="4:6" ht="12.75">
      <c r="D528" s="27"/>
      <c r="E528" s="27"/>
      <c r="F528" s="27"/>
    </row>
    <row r="529" spans="4:6" ht="12.75">
      <c r="D529" s="27"/>
      <c r="E529" s="27"/>
      <c r="F529" s="27"/>
    </row>
    <row r="530" spans="4:6" ht="12.75">
      <c r="D530" s="27"/>
      <c r="E530" s="27"/>
      <c r="F530" s="27"/>
    </row>
    <row r="531" spans="4:6" ht="12.75">
      <c r="D531" s="27"/>
      <c r="E531" s="27"/>
      <c r="F531" s="27"/>
    </row>
    <row r="532" spans="4:6" ht="12.75">
      <c r="D532" s="27"/>
      <c r="E532" s="27"/>
      <c r="F532" s="27"/>
    </row>
    <row r="533" spans="4:6" ht="12.75">
      <c r="D533" s="27"/>
      <c r="E533" s="27"/>
      <c r="F533" s="27"/>
    </row>
    <row r="534" spans="4:6" ht="12.75">
      <c r="D534" s="27"/>
      <c r="E534" s="27"/>
      <c r="F534" s="27"/>
    </row>
    <row r="535" spans="4:6" ht="12.75">
      <c r="D535" s="27"/>
      <c r="E535" s="27"/>
      <c r="F535" s="27"/>
    </row>
    <row r="536" spans="4:6" ht="12.75">
      <c r="D536" s="27"/>
      <c r="E536" s="27"/>
      <c r="F536" s="27"/>
    </row>
    <row r="537" spans="4:6" ht="12.75">
      <c r="D537" s="27"/>
      <c r="E537" s="27"/>
      <c r="F537" s="27"/>
    </row>
    <row r="538" spans="4:6" ht="12.75">
      <c r="D538" s="27"/>
      <c r="E538" s="27"/>
      <c r="F538" s="27"/>
    </row>
    <row r="539" spans="4:6" ht="12.75">
      <c r="D539" s="27"/>
      <c r="E539" s="27"/>
      <c r="F539" s="27"/>
    </row>
    <row r="540" spans="4:6" ht="12.75">
      <c r="D540" s="27"/>
      <c r="E540" s="27"/>
      <c r="F540" s="27"/>
    </row>
    <row r="541" spans="4:6" ht="12.75">
      <c r="D541" s="27"/>
      <c r="E541" s="27"/>
      <c r="F541" s="27"/>
    </row>
    <row r="542" spans="4:6" ht="12.75">
      <c r="D542" s="27"/>
      <c r="E542" s="27"/>
      <c r="F542" s="27"/>
    </row>
    <row r="543" spans="4:6" ht="12.75">
      <c r="D543" s="27"/>
      <c r="E543" s="27"/>
      <c r="F543" s="27"/>
    </row>
    <row r="544" spans="4:6" ht="12.75">
      <c r="D544" s="27"/>
      <c r="E544" s="27"/>
      <c r="F544" s="27"/>
    </row>
    <row r="545" spans="4:6" ht="12.75">
      <c r="D545" s="27"/>
      <c r="E545" s="27"/>
      <c r="F545" s="27"/>
    </row>
    <row r="546" spans="4:6" ht="12.75">
      <c r="D546" s="27"/>
      <c r="E546" s="27"/>
      <c r="F546" s="27"/>
    </row>
    <row r="547" spans="4:6" ht="12.75">
      <c r="D547" s="27"/>
      <c r="E547" s="27"/>
      <c r="F547" s="27"/>
    </row>
    <row r="548" spans="4:6" ht="12.75">
      <c r="D548" s="27"/>
      <c r="E548" s="27"/>
      <c r="F548" s="27"/>
    </row>
    <row r="549" spans="4:6" ht="12.75">
      <c r="D549" s="27"/>
      <c r="E549" s="27"/>
      <c r="F549" s="27"/>
    </row>
    <row r="550" spans="4:6" ht="12.75">
      <c r="D550" s="27"/>
      <c r="E550" s="27"/>
      <c r="F550" s="27"/>
    </row>
    <row r="551" spans="4:6" ht="12.75">
      <c r="D551" s="27"/>
      <c r="E551" s="27"/>
      <c r="F551" s="27"/>
    </row>
    <row r="552" spans="4:6" ht="12.75">
      <c r="D552" s="27"/>
      <c r="E552" s="27"/>
      <c r="F552" s="27"/>
    </row>
    <row r="553" spans="4:6" ht="12.75">
      <c r="D553" s="27"/>
      <c r="E553" s="27"/>
      <c r="F553" s="27"/>
    </row>
    <row r="554" spans="4:6" ht="12.75">
      <c r="D554" s="27"/>
      <c r="E554" s="27"/>
      <c r="F554" s="27"/>
    </row>
    <row r="555" spans="4:6" ht="12.75">
      <c r="D555" s="27"/>
      <c r="E555" s="27"/>
      <c r="F555" s="27"/>
    </row>
    <row r="556" spans="4:6" ht="12.75">
      <c r="D556" s="27"/>
      <c r="E556" s="27"/>
      <c r="F556" s="27"/>
    </row>
    <row r="557" spans="4:6" ht="12.75">
      <c r="D557" s="27"/>
      <c r="E557" s="27"/>
      <c r="F557" s="27"/>
    </row>
    <row r="558" spans="4:6" ht="12.75">
      <c r="D558" s="27"/>
      <c r="E558" s="27"/>
      <c r="F558" s="27"/>
    </row>
    <row r="559" spans="4:6" ht="12.75">
      <c r="D559" s="27"/>
      <c r="E559" s="27"/>
      <c r="F559" s="27"/>
    </row>
    <row r="560" spans="4:6" ht="12.75">
      <c r="D560" s="27"/>
      <c r="E560" s="27"/>
      <c r="F560" s="27"/>
    </row>
    <row r="561" spans="4:6" ht="12.75">
      <c r="D561" s="27"/>
      <c r="E561" s="27"/>
      <c r="F561" s="27"/>
    </row>
    <row r="562" spans="4:6" ht="12.75">
      <c r="D562" s="27"/>
      <c r="E562" s="27"/>
      <c r="F562" s="27"/>
    </row>
    <row r="563" spans="4:6" ht="12.75">
      <c r="D563" s="27"/>
      <c r="E563" s="27"/>
      <c r="F563" s="27"/>
    </row>
    <row r="564" spans="4:6" ht="12.75">
      <c r="D564" s="27"/>
      <c r="E564" s="27"/>
      <c r="F564" s="27"/>
    </row>
    <row r="565" spans="4:6" ht="12.75">
      <c r="D565" s="27"/>
      <c r="E565" s="27"/>
      <c r="F565" s="27"/>
    </row>
    <row r="566" spans="4:6" ht="12.75">
      <c r="D566" s="27"/>
      <c r="E566" s="27"/>
      <c r="F566" s="27"/>
    </row>
    <row r="567" spans="4:6" ht="12.75">
      <c r="D567" s="27"/>
      <c r="E567" s="27"/>
      <c r="F567" s="27"/>
    </row>
    <row r="568" spans="4:6" ht="12.75">
      <c r="D568" s="27"/>
      <c r="E568" s="27"/>
      <c r="F568" s="27"/>
    </row>
    <row r="569" spans="4:6" ht="12.75">
      <c r="D569" s="27"/>
      <c r="E569" s="27"/>
      <c r="F569" s="27"/>
    </row>
    <row r="570" spans="4:6" ht="12.75">
      <c r="D570" s="27"/>
      <c r="E570" s="27"/>
      <c r="F570" s="27"/>
    </row>
    <row r="571" spans="4:6" ht="12.75">
      <c r="D571" s="27"/>
      <c r="E571" s="27"/>
      <c r="F571" s="27"/>
    </row>
    <row r="572" spans="4:6" ht="12.75">
      <c r="D572" s="27"/>
      <c r="E572" s="27"/>
      <c r="F572" s="27"/>
    </row>
    <row r="573" spans="4:6" ht="12.75">
      <c r="D573" s="27"/>
      <c r="E573" s="27"/>
      <c r="F573" s="27"/>
    </row>
    <row r="574" spans="4:6" ht="12.75">
      <c r="D574" s="27"/>
      <c r="E574" s="27"/>
      <c r="F574" s="27"/>
    </row>
    <row r="575" spans="4:6" ht="12.75">
      <c r="D575" s="27"/>
      <c r="E575" s="27"/>
      <c r="F575" s="27"/>
    </row>
    <row r="576" spans="4:6" ht="12.75">
      <c r="D576" s="27"/>
      <c r="E576" s="27"/>
      <c r="F576" s="27"/>
    </row>
    <row r="577" spans="4:6" ht="12.75">
      <c r="D577" s="27"/>
      <c r="E577" s="27"/>
      <c r="F577" s="27"/>
    </row>
    <row r="578" spans="4:6" ht="12.75">
      <c r="D578" s="27"/>
      <c r="E578" s="27"/>
      <c r="F578" s="27"/>
    </row>
    <row r="579" spans="4:6" ht="12.75">
      <c r="D579" s="27"/>
      <c r="E579" s="27"/>
      <c r="F579" s="27"/>
    </row>
    <row r="580" spans="4:6" ht="12.75">
      <c r="D580" s="27"/>
      <c r="E580" s="27"/>
      <c r="F580" s="27"/>
    </row>
    <row r="581" spans="4:6" ht="12.75">
      <c r="D581" s="27"/>
      <c r="E581" s="27"/>
      <c r="F581" s="27"/>
    </row>
    <row r="582" spans="4:6" ht="12.75">
      <c r="D582" s="27"/>
      <c r="E582" s="27"/>
      <c r="F582" s="27"/>
    </row>
    <row r="583" spans="4:6" ht="12.75">
      <c r="D583" s="27"/>
      <c r="E583" s="27"/>
      <c r="F583" s="27"/>
    </row>
    <row r="584" spans="4:6" ht="12.75">
      <c r="D584" s="27"/>
      <c r="E584" s="27"/>
      <c r="F584" s="27"/>
    </row>
    <row r="585" spans="4:6" ht="12.75">
      <c r="D585" s="27"/>
      <c r="E585" s="27"/>
      <c r="F585" s="27"/>
    </row>
    <row r="586" spans="4:6" ht="12.75">
      <c r="D586" s="27"/>
      <c r="E586" s="27"/>
      <c r="F586" s="27"/>
    </row>
    <row r="587" spans="4:6" ht="12.75">
      <c r="D587" s="27"/>
      <c r="E587" s="27"/>
      <c r="F587" s="27"/>
    </row>
    <row r="588" spans="4:6" ht="12.75">
      <c r="D588" s="27"/>
      <c r="E588" s="27"/>
      <c r="F588" s="27"/>
    </row>
    <row r="589" spans="4:6" ht="12.75">
      <c r="D589" s="27"/>
      <c r="E589" s="27"/>
      <c r="F589" s="27"/>
    </row>
    <row r="590" spans="5:6" ht="12.75">
      <c r="E590" s="27"/>
      <c r="F590" s="27"/>
    </row>
    <row r="591" spans="5:6" ht="12.75">
      <c r="E591" s="27"/>
      <c r="F591" s="27"/>
    </row>
    <row r="592" spans="5:6" ht="12.75">
      <c r="E592" s="27"/>
      <c r="F592" s="27"/>
    </row>
    <row r="593" spans="5:6" ht="12.75">
      <c r="E593" s="27"/>
      <c r="F593" s="27"/>
    </row>
    <row r="594" spans="5:6" ht="12.75">
      <c r="E594" s="27"/>
      <c r="F594" s="27"/>
    </row>
    <row r="595" spans="5:6" ht="12.75">
      <c r="E595" s="27"/>
      <c r="F595" s="27"/>
    </row>
    <row r="596" spans="5:6" ht="12.75">
      <c r="E596" s="27"/>
      <c r="F596" s="27"/>
    </row>
    <row r="597" spans="5:6" ht="12.75">
      <c r="E597" s="27"/>
      <c r="F597" s="27"/>
    </row>
    <row r="598" spans="5:6" ht="12.75">
      <c r="E598" s="27"/>
      <c r="F598" s="27"/>
    </row>
    <row r="599" spans="5:6" ht="12.75">
      <c r="E599" s="27"/>
      <c r="F599" s="27"/>
    </row>
    <row r="600" spans="5:6" ht="12.75">
      <c r="E600" s="27"/>
      <c r="F600" s="27"/>
    </row>
    <row r="601" spans="5:6" ht="12.75">
      <c r="E601" s="27"/>
      <c r="F601" s="27"/>
    </row>
    <row r="602" spans="5:6" ht="12.75">
      <c r="E602" s="27"/>
      <c r="F602" s="27"/>
    </row>
    <row r="603" spans="5:6" ht="12.75">
      <c r="E603" s="27"/>
      <c r="F603" s="27"/>
    </row>
    <row r="604" spans="5:6" ht="12.75">
      <c r="E604" s="27"/>
      <c r="F604" s="27"/>
    </row>
    <row r="605" spans="5:6" ht="12.75">
      <c r="E605" s="27"/>
      <c r="F605" s="27"/>
    </row>
    <row r="606" spans="5:6" ht="12.75">
      <c r="E606" s="27"/>
      <c r="F606" s="27"/>
    </row>
    <row r="607" spans="5:6" ht="12.75">
      <c r="E607" s="27"/>
      <c r="F607" s="27"/>
    </row>
    <row r="608" spans="5:6" ht="12.75">
      <c r="E608" s="27"/>
      <c r="F608" s="27"/>
    </row>
    <row r="609" spans="5:6" ht="12.75">
      <c r="E609" s="27"/>
      <c r="F609" s="27"/>
    </row>
    <row r="610" spans="5:6" ht="12.75">
      <c r="E610" s="27"/>
      <c r="F610" s="27"/>
    </row>
    <row r="611" spans="5:6" ht="12.75">
      <c r="E611" s="27"/>
      <c r="F611" s="27"/>
    </row>
    <row r="612" spans="5:6" ht="12.75">
      <c r="E612" s="27"/>
      <c r="F612" s="27"/>
    </row>
    <row r="613" spans="5:6" ht="12.75">
      <c r="E613" s="27"/>
      <c r="F613" s="27"/>
    </row>
    <row r="614" spans="5:6" ht="12.75">
      <c r="E614" s="27"/>
      <c r="F614" s="27"/>
    </row>
    <row r="615" spans="5:6" ht="12.75">
      <c r="E615" s="27"/>
      <c r="F615" s="27"/>
    </row>
    <row r="616" spans="5:6" ht="12.75">
      <c r="E616" s="27"/>
      <c r="F616" s="27"/>
    </row>
    <row r="617" spans="5:6" ht="12.75">
      <c r="E617" s="27"/>
      <c r="F617" s="27"/>
    </row>
    <row r="618" spans="5:6" ht="12.75">
      <c r="E618" s="27"/>
      <c r="F618" s="27"/>
    </row>
    <row r="619" spans="5:6" ht="12.75">
      <c r="E619" s="27"/>
      <c r="F619" s="27"/>
    </row>
    <row r="620" spans="5:6" ht="12.75">
      <c r="E620" s="27"/>
      <c r="F620" s="27"/>
    </row>
    <row r="621" spans="5:6" ht="12.75">
      <c r="E621" s="27"/>
      <c r="F621" s="27"/>
    </row>
    <row r="622" spans="5:6" ht="12.75">
      <c r="E622" s="27"/>
      <c r="F622" s="27"/>
    </row>
    <row r="623" spans="5:6" ht="12.75">
      <c r="E623" s="27"/>
      <c r="F623" s="27"/>
    </row>
    <row r="624" spans="5:6" ht="12.75">
      <c r="E624" s="27"/>
      <c r="F624" s="27"/>
    </row>
    <row r="625" spans="5:6" ht="12.75">
      <c r="E625" s="27"/>
      <c r="F625" s="27"/>
    </row>
    <row r="626" spans="5:6" ht="12.75">
      <c r="E626" s="27"/>
      <c r="F626" s="27"/>
    </row>
    <row r="627" spans="5:6" ht="12.75">
      <c r="E627" s="27"/>
      <c r="F627" s="27"/>
    </row>
    <row r="628" spans="5:6" ht="12.75">
      <c r="E628" s="27"/>
      <c r="F628" s="27"/>
    </row>
    <row r="629" spans="5:6" ht="12.75">
      <c r="E629" s="27"/>
      <c r="F629" s="27"/>
    </row>
    <row r="630" spans="5:6" ht="12.75">
      <c r="E630" s="27"/>
      <c r="F630" s="27"/>
    </row>
    <row r="631" spans="5:6" ht="12.75">
      <c r="E631" s="27"/>
      <c r="F631" s="27"/>
    </row>
    <row r="632" spans="5:6" ht="12.75">
      <c r="E632" s="27"/>
      <c r="F632" s="27"/>
    </row>
    <row r="633" spans="5:6" ht="12.75">
      <c r="E633" s="27"/>
      <c r="F633" s="27"/>
    </row>
    <row r="634" spans="5:6" ht="12.75">
      <c r="E634" s="27"/>
      <c r="F634" s="27"/>
    </row>
    <row r="635" spans="5:6" ht="12.75">
      <c r="E635" s="27"/>
      <c r="F635" s="27"/>
    </row>
    <row r="636" spans="5:6" ht="12.75">
      <c r="E636" s="27"/>
      <c r="F636" s="27"/>
    </row>
    <row r="637" spans="5:6" ht="12.75">
      <c r="E637" s="27"/>
      <c r="F637" s="27"/>
    </row>
    <row r="638" spans="5:6" ht="12.75">
      <c r="E638" s="27"/>
      <c r="F638" s="27"/>
    </row>
    <row r="639" spans="5:6" ht="12.75">
      <c r="E639" s="27"/>
      <c r="F639" s="27"/>
    </row>
    <row r="640" spans="5:6" ht="12.75">
      <c r="E640" s="27"/>
      <c r="F640" s="27"/>
    </row>
    <row r="641" spans="5:6" ht="12.75">
      <c r="E641" s="27"/>
      <c r="F641" s="27"/>
    </row>
    <row r="642" spans="5:6" ht="12.75">
      <c r="E642" s="27"/>
      <c r="F642" s="27"/>
    </row>
    <row r="643" spans="5:6" ht="12.75">
      <c r="E643" s="27"/>
      <c r="F643" s="27"/>
    </row>
    <row r="644" spans="5:6" ht="12.75">
      <c r="E644" s="27"/>
      <c r="F644" s="27"/>
    </row>
    <row r="645" spans="5:6" ht="12.75">
      <c r="E645" s="27"/>
      <c r="F645" s="27"/>
    </row>
    <row r="646" spans="5:6" ht="12.75">
      <c r="E646" s="27"/>
      <c r="F646" s="27"/>
    </row>
    <row r="647" spans="5:6" ht="12.75">
      <c r="E647" s="27"/>
      <c r="F647" s="27"/>
    </row>
    <row r="648" spans="5:6" ht="12.75">
      <c r="E648" s="27"/>
      <c r="F648" s="27"/>
    </row>
    <row r="649" spans="5:6" ht="12.75">
      <c r="E649" s="27"/>
      <c r="F649" s="27"/>
    </row>
    <row r="650" spans="5:6" ht="12.75">
      <c r="E650" s="27"/>
      <c r="F650" s="27"/>
    </row>
    <row r="651" spans="5:6" ht="12.75">
      <c r="E651" s="27"/>
      <c r="F651" s="27"/>
    </row>
    <row r="652" spans="5:6" ht="12.75">
      <c r="E652" s="27"/>
      <c r="F652" s="27"/>
    </row>
    <row r="653" spans="5:6" ht="12.75">
      <c r="E653" s="27"/>
      <c r="F653" s="27"/>
    </row>
    <row r="654" spans="5:6" ht="12.75">
      <c r="E654" s="27"/>
      <c r="F654" s="27"/>
    </row>
    <row r="655" spans="5:6" ht="12.75">
      <c r="E655" s="27"/>
      <c r="F655" s="27"/>
    </row>
    <row r="656" spans="5:6" ht="12.75">
      <c r="E656" s="27"/>
      <c r="F656" s="27"/>
    </row>
    <row r="657" spans="5:6" ht="12.75">
      <c r="E657" s="27"/>
      <c r="F657" s="27"/>
    </row>
    <row r="658" spans="5:6" ht="12.75">
      <c r="E658" s="27"/>
      <c r="F658" s="27"/>
    </row>
    <row r="659" spans="5:6" ht="12.75">
      <c r="E659" s="27"/>
      <c r="F659" s="27"/>
    </row>
    <row r="660" spans="5:6" ht="12.75">
      <c r="E660" s="27"/>
      <c r="F660" s="27"/>
    </row>
    <row r="661" spans="5:6" ht="12.75">
      <c r="E661" s="27"/>
      <c r="F661" s="27"/>
    </row>
    <row r="662" spans="5:6" ht="12.75">
      <c r="E662" s="27"/>
      <c r="F662" s="27"/>
    </row>
    <row r="663" spans="5:6" ht="12.75">
      <c r="E663" s="27"/>
      <c r="F663" s="27"/>
    </row>
    <row r="664" spans="5:6" ht="12.75">
      <c r="E664" s="27"/>
      <c r="F664" s="27"/>
    </row>
    <row r="665" spans="5:6" ht="12.75">
      <c r="E665" s="27"/>
      <c r="F665" s="27"/>
    </row>
    <row r="666" spans="5:6" ht="12.75">
      <c r="E666" s="27"/>
      <c r="F666" s="27"/>
    </row>
    <row r="667" spans="5:6" ht="12.75">
      <c r="E667" s="27"/>
      <c r="F667" s="27"/>
    </row>
    <row r="668" spans="5:6" ht="12.75">
      <c r="E668" s="27"/>
      <c r="F668" s="27"/>
    </row>
    <row r="669" spans="5:6" ht="12.75">
      <c r="E669" s="27"/>
      <c r="F669" s="27"/>
    </row>
    <row r="670" spans="5:6" ht="12.75">
      <c r="E670" s="27"/>
      <c r="F670" s="27"/>
    </row>
    <row r="671" spans="5:6" ht="12.75">
      <c r="E671" s="27"/>
      <c r="F671" s="27"/>
    </row>
    <row r="672" spans="5:6" ht="12.75">
      <c r="E672" s="27"/>
      <c r="F672" s="27"/>
    </row>
    <row r="673" spans="5:6" ht="12.75">
      <c r="E673" s="27"/>
      <c r="F673" s="27"/>
    </row>
    <row r="674" spans="5:6" ht="12.75">
      <c r="E674" s="27"/>
      <c r="F674" s="27"/>
    </row>
    <row r="675" spans="5:6" ht="12.75">
      <c r="E675" s="27"/>
      <c r="F675" s="27"/>
    </row>
    <row r="676" spans="5:6" ht="12.75">
      <c r="E676" s="27"/>
      <c r="F676" s="27"/>
    </row>
    <row r="677" spans="5:6" ht="12.75">
      <c r="E677" s="27"/>
      <c r="F677" s="27"/>
    </row>
    <row r="678" spans="5:6" ht="12.75">
      <c r="E678" s="27"/>
      <c r="F678" s="27"/>
    </row>
    <row r="679" spans="5:6" ht="12.75">
      <c r="E679" s="27"/>
      <c r="F679" s="27"/>
    </row>
    <row r="680" spans="5:6" ht="12.75">
      <c r="E680" s="27"/>
      <c r="F680" s="27"/>
    </row>
    <row r="681" spans="5:6" ht="12.75">
      <c r="E681" s="27"/>
      <c r="F681" s="27"/>
    </row>
    <row r="682" spans="5:6" ht="12.75">
      <c r="E682" s="27"/>
      <c r="F682" s="27"/>
    </row>
    <row r="683" spans="5:6" ht="12.75">
      <c r="E683" s="27"/>
      <c r="F683" s="27"/>
    </row>
    <row r="684" spans="5:6" ht="12.75">
      <c r="E684" s="27"/>
      <c r="F684" s="27"/>
    </row>
    <row r="685" spans="5:6" ht="12.75">
      <c r="E685" s="27"/>
      <c r="F685" s="27"/>
    </row>
    <row r="686" spans="5:6" ht="12.75">
      <c r="E686" s="27"/>
      <c r="F686" s="27"/>
    </row>
    <row r="687" spans="5:6" ht="12.75">
      <c r="E687" s="27"/>
      <c r="F687" s="27"/>
    </row>
    <row r="688" spans="5:6" ht="12.75">
      <c r="E688" s="27"/>
      <c r="F688" s="27"/>
    </row>
    <row r="689" spans="5:6" ht="12.75">
      <c r="E689" s="27"/>
      <c r="F689" s="27"/>
    </row>
    <row r="690" spans="5:6" ht="12.75">
      <c r="E690" s="27"/>
      <c r="F690" s="27"/>
    </row>
    <row r="691" spans="5:6" ht="12.75">
      <c r="E691" s="27"/>
      <c r="F691" s="27"/>
    </row>
    <row r="692" spans="5:6" ht="12.75">
      <c r="E692" s="27"/>
      <c r="F692" s="27"/>
    </row>
    <row r="693" spans="5:6" ht="12.75">
      <c r="E693" s="27"/>
      <c r="F693" s="27"/>
    </row>
    <row r="694" spans="5:6" ht="12.75">
      <c r="E694" s="27"/>
      <c r="F694" s="27"/>
    </row>
    <row r="695" spans="5:6" ht="12.75">
      <c r="E695" s="27"/>
      <c r="F695" s="27"/>
    </row>
    <row r="696" spans="5:6" ht="12.75">
      <c r="E696" s="27"/>
      <c r="F696" s="27"/>
    </row>
    <row r="697" spans="5:6" ht="12.75">
      <c r="E697" s="27"/>
      <c r="F697" s="27"/>
    </row>
    <row r="698" spans="5:6" ht="12.75">
      <c r="E698" s="27"/>
      <c r="F698" s="27"/>
    </row>
    <row r="699" spans="5:6" ht="12.75">
      <c r="E699" s="27"/>
      <c r="F699" s="27"/>
    </row>
    <row r="700" spans="5:6" ht="12.75">
      <c r="E700" s="27"/>
      <c r="F700" s="27"/>
    </row>
    <row r="701" spans="5:6" ht="12.75">
      <c r="E701" s="27"/>
      <c r="F701" s="27"/>
    </row>
    <row r="702" spans="5:6" ht="12.75">
      <c r="E702" s="27"/>
      <c r="F702" s="27"/>
    </row>
    <row r="703" spans="5:6" ht="12.75">
      <c r="E703" s="27"/>
      <c r="F703" s="27"/>
    </row>
    <row r="704" spans="5:6" ht="12.75">
      <c r="E704" s="27"/>
      <c r="F704" s="27"/>
    </row>
    <row r="705" spans="5:6" ht="12.75">
      <c r="E705" s="27"/>
      <c r="F705" s="27"/>
    </row>
    <row r="706" spans="5:6" ht="12.75">
      <c r="E706" s="27"/>
      <c r="F706" s="27"/>
    </row>
    <row r="707" spans="5:6" ht="12.75">
      <c r="E707" s="27"/>
      <c r="F707" s="27"/>
    </row>
    <row r="708" spans="5:6" ht="12.75">
      <c r="E708" s="27"/>
      <c r="F708" s="27"/>
    </row>
    <row r="709" spans="5:6" ht="12.75">
      <c r="E709" s="27"/>
      <c r="F709" s="27"/>
    </row>
    <row r="710" spans="5:6" ht="12.75">
      <c r="E710" s="27"/>
      <c r="F710" s="27"/>
    </row>
    <row r="711" spans="5:6" ht="12.75">
      <c r="E711" s="27"/>
      <c r="F711" s="27"/>
    </row>
    <row r="712" spans="5:6" ht="12.75">
      <c r="E712" s="27"/>
      <c r="F712" s="27"/>
    </row>
    <row r="713" spans="5:6" ht="12.75">
      <c r="E713" s="27"/>
      <c r="F713" s="27"/>
    </row>
    <row r="714" spans="5:6" ht="12.75">
      <c r="E714" s="27"/>
      <c r="F714" s="27"/>
    </row>
    <row r="715" spans="5:6" ht="12.75">
      <c r="E715" s="27"/>
      <c r="F715" s="27"/>
    </row>
    <row r="716" spans="5:6" ht="12.75">
      <c r="E716" s="27"/>
      <c r="F716" s="27"/>
    </row>
    <row r="717" spans="5:6" ht="12.75">
      <c r="E717" s="27"/>
      <c r="F717" s="27"/>
    </row>
    <row r="718" spans="5:6" ht="12.75">
      <c r="E718" s="27"/>
      <c r="F718" s="27"/>
    </row>
    <row r="719" spans="5:6" ht="12.75">
      <c r="E719" s="27"/>
      <c r="F719" s="27"/>
    </row>
    <row r="720" spans="5:6" ht="12.75">
      <c r="E720" s="27"/>
      <c r="F720" s="27"/>
    </row>
    <row r="721" spans="5:6" ht="12.75">
      <c r="E721" s="27"/>
      <c r="F721" s="27"/>
    </row>
    <row r="722" spans="5:6" ht="12.75">
      <c r="E722" s="27"/>
      <c r="F722" s="27"/>
    </row>
    <row r="723" spans="5:6" ht="12.75">
      <c r="E723" s="27"/>
      <c r="F723" s="27"/>
    </row>
    <row r="724" spans="5:6" ht="12.75">
      <c r="E724" s="27"/>
      <c r="F724" s="27"/>
    </row>
    <row r="725" spans="5:6" ht="12.75">
      <c r="E725" s="27"/>
      <c r="F725" s="27"/>
    </row>
    <row r="726" spans="5:6" ht="12.75">
      <c r="E726" s="27"/>
      <c r="F726" s="27"/>
    </row>
    <row r="727" spans="5:6" ht="12.75">
      <c r="E727" s="27"/>
      <c r="F727" s="27"/>
    </row>
    <row r="728" spans="5:6" ht="12.75">
      <c r="E728" s="27"/>
      <c r="F728" s="27"/>
    </row>
    <row r="729" spans="5:6" ht="12.75">
      <c r="E729" s="27"/>
      <c r="F729" s="27"/>
    </row>
    <row r="730" spans="5:6" ht="12.75">
      <c r="E730" s="27"/>
      <c r="F730" s="27"/>
    </row>
    <row r="731" spans="5:6" ht="12.75">
      <c r="E731" s="27"/>
      <c r="F731" s="27"/>
    </row>
    <row r="732" spans="5:6" ht="12.75">
      <c r="E732" s="27"/>
      <c r="F732" s="27"/>
    </row>
    <row r="733" spans="5:6" ht="12.75">
      <c r="E733" s="27"/>
      <c r="F733" s="27"/>
    </row>
    <row r="734" spans="5:6" ht="12.75">
      <c r="E734" s="27"/>
      <c r="F734" s="27"/>
    </row>
    <row r="735" spans="5:6" ht="12.75">
      <c r="E735" s="27"/>
      <c r="F735" s="27"/>
    </row>
    <row r="736" spans="5:6" ht="12.75">
      <c r="E736" s="27"/>
      <c r="F736" s="27"/>
    </row>
    <row r="737" spans="5:6" ht="12.75">
      <c r="E737" s="27"/>
      <c r="F737" s="27"/>
    </row>
    <row r="738" spans="5:6" ht="12.75">
      <c r="E738" s="27"/>
      <c r="F738" s="27"/>
    </row>
    <row r="739" spans="5:6" ht="12.75">
      <c r="E739" s="27"/>
      <c r="F739" s="27"/>
    </row>
    <row r="740" spans="5:6" ht="12.75">
      <c r="E740" s="27"/>
      <c r="F740" s="27"/>
    </row>
    <row r="741" spans="5:6" ht="12.75">
      <c r="E741" s="27"/>
      <c r="F741" s="27"/>
    </row>
    <row r="742" spans="5:6" ht="12.75">
      <c r="E742" s="27"/>
      <c r="F742" s="27"/>
    </row>
    <row r="743" spans="5:6" ht="12.75">
      <c r="E743" s="27"/>
      <c r="F743" s="27"/>
    </row>
    <row r="744" spans="5:6" ht="12.75">
      <c r="E744" s="27"/>
      <c r="F744" s="27"/>
    </row>
    <row r="745" spans="5:6" ht="12.75">
      <c r="E745" s="27"/>
      <c r="F745" s="27"/>
    </row>
    <row r="746" spans="5:6" ht="12.75">
      <c r="E746" s="27"/>
      <c r="F746" s="27"/>
    </row>
    <row r="747" spans="5:6" ht="12.75">
      <c r="E747" s="27"/>
      <c r="F747" s="27"/>
    </row>
    <row r="748" spans="5:6" ht="12.75">
      <c r="E748" s="27"/>
      <c r="F748" s="27"/>
    </row>
    <row r="749" spans="5:6" ht="12.75">
      <c r="E749" s="27"/>
      <c r="F749" s="27"/>
    </row>
    <row r="750" spans="5:6" ht="12.75">
      <c r="E750" s="27"/>
      <c r="F750" s="27"/>
    </row>
    <row r="751" spans="5:6" ht="12.75">
      <c r="E751" s="27"/>
      <c r="F751" s="27"/>
    </row>
    <row r="752" spans="5:6" ht="12.75">
      <c r="E752" s="27"/>
      <c r="F752" s="27"/>
    </row>
    <row r="753" spans="5:6" ht="12.75">
      <c r="E753" s="27"/>
      <c r="F753" s="27"/>
    </row>
    <row r="754" spans="5:6" ht="12.75">
      <c r="E754" s="27"/>
      <c r="F754" s="27"/>
    </row>
    <row r="755" spans="5:6" ht="12.75">
      <c r="E755" s="27"/>
      <c r="F755" s="27"/>
    </row>
    <row r="756" spans="5:6" ht="12.75">
      <c r="E756" s="27"/>
      <c r="F756" s="27"/>
    </row>
    <row r="757" spans="5:6" ht="12.75">
      <c r="E757" s="27"/>
      <c r="F757" s="27"/>
    </row>
    <row r="758" spans="5:6" ht="12.75">
      <c r="E758" s="27"/>
      <c r="F758" s="27"/>
    </row>
    <row r="759" spans="5:6" ht="12.75">
      <c r="E759" s="27"/>
      <c r="F759" s="27"/>
    </row>
    <row r="760" spans="5:6" ht="12.75">
      <c r="E760" s="27"/>
      <c r="F760" s="27"/>
    </row>
    <row r="761" spans="5:6" ht="12.75">
      <c r="E761" s="27"/>
      <c r="F761" s="27"/>
    </row>
    <row r="762" spans="5:6" ht="12.75">
      <c r="E762" s="27"/>
      <c r="F762" s="27"/>
    </row>
    <row r="763" spans="5:6" ht="12.75">
      <c r="E763" s="27"/>
      <c r="F763" s="27"/>
    </row>
    <row r="764" spans="5:6" ht="12.75">
      <c r="E764" s="27"/>
      <c r="F764" s="27"/>
    </row>
    <row r="765" spans="5:6" ht="12.75">
      <c r="E765" s="27"/>
      <c r="F765" s="27"/>
    </row>
    <row r="766" spans="5:6" ht="12.75">
      <c r="E766" s="27"/>
      <c r="F766" s="27"/>
    </row>
    <row r="767" spans="5:6" ht="12.75">
      <c r="E767" s="27"/>
      <c r="F767" s="27"/>
    </row>
    <row r="768" spans="5:6" ht="12.75">
      <c r="E768" s="27"/>
      <c r="F768" s="27"/>
    </row>
    <row r="769" spans="5:6" ht="12.75">
      <c r="E769" s="27"/>
      <c r="F769" s="27"/>
    </row>
    <row r="770" spans="5:6" ht="12.75">
      <c r="E770" s="27"/>
      <c r="F770" s="27"/>
    </row>
    <row r="771" spans="5:6" ht="12.75">
      <c r="E771" s="27"/>
      <c r="F771" s="27"/>
    </row>
    <row r="772" ht="12.75">
      <c r="F772" s="27"/>
    </row>
    <row r="773" ht="12.75">
      <c r="F773" s="27"/>
    </row>
    <row r="774" ht="12.75">
      <c r="F774" s="27"/>
    </row>
    <row r="775" ht="12.75">
      <c r="F775" s="27"/>
    </row>
    <row r="776" ht="12.75">
      <c r="F776" s="27"/>
    </row>
    <row r="777" ht="12.75">
      <c r="F777" s="27"/>
    </row>
    <row r="778" ht="12.75">
      <c r="F778" s="27"/>
    </row>
    <row r="779" ht="12.75">
      <c r="F779" s="27"/>
    </row>
    <row r="780" ht="12.75">
      <c r="F780" s="27"/>
    </row>
    <row r="781" ht="12.75">
      <c r="F781" s="27"/>
    </row>
    <row r="782" ht="12.75">
      <c r="F782" s="27"/>
    </row>
    <row r="783" ht="12.75">
      <c r="F783" s="27"/>
    </row>
    <row r="784" ht="12.75">
      <c r="F784" s="27"/>
    </row>
    <row r="785" ht="12.75">
      <c r="F785" s="27"/>
    </row>
    <row r="786" ht="12.75">
      <c r="F786" s="27"/>
    </row>
    <row r="787" ht="12.75">
      <c r="F787" s="27"/>
    </row>
    <row r="788" ht="12.75">
      <c r="F788" s="27"/>
    </row>
    <row r="789" ht="12.75">
      <c r="F789" s="27"/>
    </row>
    <row r="790" ht="12.75">
      <c r="F790" s="27"/>
    </row>
    <row r="791" ht="12.75">
      <c r="F791" s="27"/>
    </row>
    <row r="792" ht="12.75">
      <c r="F792" s="27"/>
    </row>
    <row r="793" ht="12.75">
      <c r="F793" s="27"/>
    </row>
    <row r="794" ht="12.75">
      <c r="F794" s="27"/>
    </row>
    <row r="795" ht="12.75">
      <c r="F795" s="27"/>
    </row>
    <row r="796" ht="12.75">
      <c r="F796" s="27"/>
    </row>
    <row r="797" ht="12.75">
      <c r="F797" s="27"/>
    </row>
    <row r="798" ht="12.75">
      <c r="F798" s="27"/>
    </row>
    <row r="799" ht="12.75">
      <c r="F799" s="27"/>
    </row>
    <row r="800" ht="12.75">
      <c r="F800" s="27"/>
    </row>
    <row r="801" ht="12.75">
      <c r="F801" s="27"/>
    </row>
    <row r="802" ht="12.75">
      <c r="F802" s="27"/>
    </row>
    <row r="803" ht="12.75">
      <c r="F803" s="27"/>
    </row>
    <row r="804" ht="12.75">
      <c r="F804" s="27"/>
    </row>
    <row r="805" ht="12.75">
      <c r="F805" s="27"/>
    </row>
    <row r="806" ht="12.75">
      <c r="F806" s="27"/>
    </row>
    <row r="807" ht="12.75">
      <c r="F807" s="27"/>
    </row>
    <row r="808" ht="12.75">
      <c r="F808" s="27"/>
    </row>
    <row r="809" ht="12.75">
      <c r="F809" s="27"/>
    </row>
    <row r="810" ht="12.75">
      <c r="F810" s="27"/>
    </row>
    <row r="811" ht="12.75">
      <c r="F811" s="27"/>
    </row>
    <row r="812" ht="12.75">
      <c r="F812" s="27"/>
    </row>
    <row r="813" ht="12.75">
      <c r="F813" s="27"/>
    </row>
    <row r="814" ht="12.75">
      <c r="F814" s="27"/>
    </row>
    <row r="815" ht="12.75">
      <c r="F815" s="27"/>
    </row>
    <row r="816" ht="12.75">
      <c r="F816" s="27"/>
    </row>
    <row r="817" ht="12.75">
      <c r="F817" s="27"/>
    </row>
    <row r="818" ht="12.75">
      <c r="F818" s="27"/>
    </row>
    <row r="819" ht="12.75">
      <c r="F819" s="27"/>
    </row>
    <row r="820" ht="12.75">
      <c r="F820" s="27"/>
    </row>
    <row r="821" ht="12.75">
      <c r="F821" s="27"/>
    </row>
    <row r="822" ht="12.75">
      <c r="F822" s="27"/>
    </row>
    <row r="823" ht="12.75">
      <c r="F823" s="27"/>
    </row>
    <row r="824" ht="12.75">
      <c r="F824" s="27"/>
    </row>
    <row r="825" ht="12.75">
      <c r="F825" s="27"/>
    </row>
    <row r="826" ht="12.75">
      <c r="F826" s="27"/>
    </row>
    <row r="827" ht="12.75">
      <c r="F827" s="27"/>
    </row>
    <row r="828" ht="12.75">
      <c r="F828" s="27"/>
    </row>
    <row r="829" ht="12.75">
      <c r="F829" s="27"/>
    </row>
    <row r="830" ht="12.75">
      <c r="F830" s="27"/>
    </row>
    <row r="831" ht="12.75">
      <c r="F831" s="27"/>
    </row>
    <row r="832" ht="12.75">
      <c r="F832" s="27"/>
    </row>
    <row r="833" ht="12.75">
      <c r="F833" s="27"/>
    </row>
    <row r="834" ht="12.75">
      <c r="F834" s="27"/>
    </row>
    <row r="835" ht="12.75">
      <c r="F835" s="27"/>
    </row>
    <row r="836" ht="12.75">
      <c r="F836" s="27"/>
    </row>
    <row r="837" ht="12.75">
      <c r="F837" s="27"/>
    </row>
    <row r="838" ht="12.75">
      <c r="F838" s="27"/>
    </row>
    <row r="839" ht="12.75">
      <c r="F839" s="27"/>
    </row>
    <row r="840" ht="12.75">
      <c r="F840" s="27"/>
    </row>
    <row r="841" ht="12.75">
      <c r="F841" s="27"/>
    </row>
    <row r="842" ht="12.75">
      <c r="F842" s="27"/>
    </row>
    <row r="843" ht="12.75">
      <c r="F843" s="27"/>
    </row>
    <row r="844" ht="12.75">
      <c r="F844" s="27"/>
    </row>
    <row r="845" ht="12.75">
      <c r="F845" s="27"/>
    </row>
    <row r="846" ht="12.75">
      <c r="F846" s="27"/>
    </row>
    <row r="847" ht="12.75">
      <c r="F847" s="27"/>
    </row>
    <row r="848" ht="12.75">
      <c r="F848" s="27"/>
    </row>
    <row r="849" ht="12.75">
      <c r="F849" s="27"/>
    </row>
    <row r="850" ht="12.75">
      <c r="F850" s="27"/>
    </row>
    <row r="851" ht="12.75">
      <c r="F851" s="27"/>
    </row>
    <row r="852" ht="12.75">
      <c r="F852" s="27"/>
    </row>
    <row r="853" ht="12.75">
      <c r="F853" s="27"/>
    </row>
    <row r="854" ht="12.75">
      <c r="F854" s="27"/>
    </row>
    <row r="855" ht="12.75">
      <c r="F855" s="27"/>
    </row>
    <row r="856" ht="12.75">
      <c r="F856" s="27"/>
    </row>
    <row r="857" ht="12.75">
      <c r="F857" s="27"/>
    </row>
    <row r="858" ht="12.75">
      <c r="F858" s="27"/>
    </row>
    <row r="859" ht="12.75">
      <c r="F859" s="27"/>
    </row>
    <row r="860" ht="12.75">
      <c r="F860" s="27"/>
    </row>
    <row r="861" ht="12.75">
      <c r="F861" s="27"/>
    </row>
    <row r="862" ht="12.75">
      <c r="F862" s="27"/>
    </row>
    <row r="863" ht="12.75">
      <c r="F863" s="27"/>
    </row>
    <row r="864" ht="12.75">
      <c r="F864" s="27"/>
    </row>
    <row r="865" ht="12.75">
      <c r="F865" s="27"/>
    </row>
    <row r="866" ht="12.75">
      <c r="F866" s="27"/>
    </row>
    <row r="867" ht="12.75">
      <c r="F867" s="27"/>
    </row>
    <row r="868" ht="12.75">
      <c r="F868" s="27"/>
    </row>
    <row r="869" ht="12.75">
      <c r="F869" s="27"/>
    </row>
    <row r="870" ht="12.75">
      <c r="F870" s="27"/>
    </row>
    <row r="871" ht="12.75">
      <c r="F871" s="27"/>
    </row>
    <row r="872" ht="12.75">
      <c r="F872" s="27"/>
    </row>
    <row r="873" ht="12.75">
      <c r="F873" s="27"/>
    </row>
    <row r="874" ht="12.75">
      <c r="F874" s="27"/>
    </row>
    <row r="875" ht="12.75">
      <c r="F875" s="27"/>
    </row>
    <row r="876" ht="12.75">
      <c r="F876" s="27"/>
    </row>
    <row r="877" ht="12.75">
      <c r="F877" s="27"/>
    </row>
    <row r="878" ht="12.75">
      <c r="F878" s="27"/>
    </row>
    <row r="879" ht="12.75">
      <c r="F879" s="27"/>
    </row>
    <row r="880" ht="12.75">
      <c r="F880" s="27"/>
    </row>
    <row r="881" ht="12.75">
      <c r="F881" s="27"/>
    </row>
    <row r="882" ht="12.75">
      <c r="F882" s="27"/>
    </row>
    <row r="883" ht="12.75">
      <c r="F883" s="27"/>
    </row>
    <row r="884" ht="12.75">
      <c r="F884" s="27"/>
    </row>
    <row r="885" ht="12.75">
      <c r="F885" s="27"/>
    </row>
    <row r="886" ht="12.75">
      <c r="F886" s="27"/>
    </row>
    <row r="887" ht="12.75">
      <c r="F887" s="27"/>
    </row>
    <row r="888" ht="12.75">
      <c r="F888" s="27"/>
    </row>
    <row r="889" ht="12.75">
      <c r="F889" s="27"/>
    </row>
    <row r="890" ht="12.75">
      <c r="F890" s="27"/>
    </row>
    <row r="891" ht="12.75">
      <c r="F891" s="27"/>
    </row>
    <row r="892" ht="12.75">
      <c r="F892" s="27"/>
    </row>
    <row r="893" ht="12.75">
      <c r="F893" s="27"/>
    </row>
    <row r="894" ht="12.75">
      <c r="F894" s="27"/>
    </row>
    <row r="895" ht="12.75">
      <c r="F895" s="27"/>
    </row>
    <row r="896" ht="12.75">
      <c r="F896" s="27"/>
    </row>
    <row r="897" ht="12.75">
      <c r="F897" s="27"/>
    </row>
    <row r="898" ht="12.75">
      <c r="F898" s="27"/>
    </row>
    <row r="899" ht="12.75">
      <c r="F899" s="27"/>
    </row>
    <row r="900" ht="12.75">
      <c r="F900" s="27"/>
    </row>
    <row r="901" ht="12.75">
      <c r="F901" s="27"/>
    </row>
    <row r="902" ht="12.75">
      <c r="F902" s="27"/>
    </row>
    <row r="903" ht="12.75">
      <c r="F903" s="27"/>
    </row>
    <row r="904" ht="12.75">
      <c r="F904" s="27"/>
    </row>
    <row r="905" ht="12.75">
      <c r="F905" s="27"/>
    </row>
    <row r="906" ht="12.75">
      <c r="F906" s="27"/>
    </row>
    <row r="907" ht="12.75">
      <c r="F907" s="27"/>
    </row>
    <row r="908" ht="12.75">
      <c r="F908" s="27"/>
    </row>
    <row r="909" ht="12.75">
      <c r="F909" s="27"/>
    </row>
    <row r="910" ht="12.75">
      <c r="F910" s="27"/>
    </row>
    <row r="911" ht="12.75">
      <c r="F911" s="27"/>
    </row>
    <row r="912" ht="12.75">
      <c r="F912" s="27"/>
    </row>
    <row r="913" ht="12.75">
      <c r="F913" s="27"/>
    </row>
    <row r="914" ht="12.75">
      <c r="F914" s="27"/>
    </row>
    <row r="915" ht="12.75">
      <c r="F915" s="27"/>
    </row>
    <row r="916" ht="12.75">
      <c r="F916" s="27"/>
    </row>
    <row r="917" ht="12.75">
      <c r="F917" s="27"/>
    </row>
    <row r="918" ht="12.75">
      <c r="F918" s="27"/>
    </row>
    <row r="919" ht="12.75">
      <c r="F919" s="27"/>
    </row>
    <row r="920" ht="12.75">
      <c r="F920" s="27"/>
    </row>
    <row r="921" ht="12.75">
      <c r="F921" s="27"/>
    </row>
    <row r="922" ht="12.75">
      <c r="F922" s="27"/>
    </row>
    <row r="923" ht="12.75">
      <c r="F923" s="27"/>
    </row>
    <row r="924" ht="12.75">
      <c r="F924" s="27"/>
    </row>
    <row r="925" ht="12.75">
      <c r="F925" s="27"/>
    </row>
    <row r="926" ht="12.75">
      <c r="F926" s="27"/>
    </row>
    <row r="927" ht="12.75">
      <c r="F927" s="27"/>
    </row>
    <row r="928" ht="12.75">
      <c r="F928" s="27"/>
    </row>
    <row r="929" ht="12.75">
      <c r="F929" s="27"/>
    </row>
    <row r="930" ht="12.75">
      <c r="F930" s="27"/>
    </row>
    <row r="931" ht="12.75">
      <c r="F931" s="27"/>
    </row>
    <row r="932" ht="12.75">
      <c r="F932" s="27"/>
    </row>
    <row r="933" ht="12.75">
      <c r="F933" s="27"/>
    </row>
    <row r="934" ht="12.75">
      <c r="F934" s="27"/>
    </row>
    <row r="935" ht="12.75">
      <c r="F935" s="27"/>
    </row>
    <row r="936" ht="12.75">
      <c r="F936" s="27"/>
    </row>
    <row r="937" ht="12.75">
      <c r="F937" s="27"/>
    </row>
    <row r="938" ht="12.75">
      <c r="F938" s="27"/>
    </row>
    <row r="939" ht="12.75">
      <c r="F939" s="27"/>
    </row>
    <row r="940" ht="12.75">
      <c r="F940" s="27"/>
    </row>
    <row r="941" ht="12.75">
      <c r="F941" s="27"/>
    </row>
    <row r="942" ht="12.75">
      <c r="F942" s="27"/>
    </row>
    <row r="943" ht="12.75">
      <c r="F943" s="27"/>
    </row>
    <row r="944" ht="12.75">
      <c r="F944" s="27"/>
    </row>
    <row r="945" ht="12.75">
      <c r="F945" s="27"/>
    </row>
    <row r="946" ht="12.75">
      <c r="F946" s="27"/>
    </row>
    <row r="947" ht="12.75">
      <c r="F947" s="27"/>
    </row>
    <row r="948" ht="12.75">
      <c r="F948" s="27"/>
    </row>
    <row r="949" ht="12.75">
      <c r="F949" s="27"/>
    </row>
    <row r="950" ht="12.75">
      <c r="F950" s="27"/>
    </row>
    <row r="951" ht="12.75">
      <c r="F951" s="27"/>
    </row>
    <row r="952" ht="12.75">
      <c r="F952" s="27"/>
    </row>
    <row r="953" ht="12.75">
      <c r="F953" s="27"/>
    </row>
    <row r="954" ht="12.75">
      <c r="F954" s="27"/>
    </row>
    <row r="955" ht="12.75">
      <c r="F955" s="27"/>
    </row>
    <row r="956" ht="12.75">
      <c r="F956" s="27"/>
    </row>
    <row r="957" ht="12.75">
      <c r="F957" s="27"/>
    </row>
    <row r="958" ht="12.75">
      <c r="F958" s="27"/>
    </row>
    <row r="959" ht="12.75">
      <c r="F959" s="27"/>
    </row>
    <row r="960" ht="12.75">
      <c r="F960" s="27"/>
    </row>
    <row r="961" ht="12.75">
      <c r="F961" s="27"/>
    </row>
    <row r="962" ht="12.75">
      <c r="F962" s="27"/>
    </row>
    <row r="963" ht="12.75">
      <c r="F963" s="27"/>
    </row>
    <row r="964" ht="12.75">
      <c r="F964" s="27"/>
    </row>
    <row r="965" ht="12.75">
      <c r="F965" s="27"/>
    </row>
    <row r="966" ht="12.75">
      <c r="F966" s="27"/>
    </row>
    <row r="967" ht="12.75">
      <c r="F967" s="27"/>
    </row>
    <row r="968" ht="12.75">
      <c r="F968" s="27"/>
    </row>
    <row r="969" ht="12.75">
      <c r="F969" s="27"/>
    </row>
    <row r="970" ht="12.75">
      <c r="F970" s="27"/>
    </row>
    <row r="971" ht="12.75">
      <c r="F971" s="27"/>
    </row>
    <row r="972" ht="12.75">
      <c r="F972" s="27"/>
    </row>
    <row r="973" ht="12.75">
      <c r="F973" s="27"/>
    </row>
    <row r="974" ht="12.75">
      <c r="F974" s="27"/>
    </row>
    <row r="975" ht="12.75">
      <c r="F975" s="27"/>
    </row>
    <row r="976" ht="12.75">
      <c r="F976" s="27"/>
    </row>
    <row r="977" ht="12.75">
      <c r="F977" s="27"/>
    </row>
    <row r="978" ht="12.75">
      <c r="F978" s="27"/>
    </row>
    <row r="979" ht="12.75">
      <c r="F979" s="27"/>
    </row>
    <row r="980" ht="12.75">
      <c r="F980" s="27"/>
    </row>
    <row r="981" ht="12.75">
      <c r="F981" s="27"/>
    </row>
    <row r="982" ht="12.75">
      <c r="F982" s="27"/>
    </row>
    <row r="983" ht="12.75">
      <c r="F983" s="27"/>
    </row>
    <row r="984" ht="12.75">
      <c r="F984" s="27"/>
    </row>
    <row r="985" ht="12.75">
      <c r="F985" s="27"/>
    </row>
    <row r="986" ht="12.75">
      <c r="F986" s="27"/>
    </row>
    <row r="987" ht="12.75">
      <c r="F987" s="27"/>
    </row>
    <row r="988" ht="12.75">
      <c r="F988" s="27"/>
    </row>
    <row r="989" ht="12.75">
      <c r="F989" s="27"/>
    </row>
    <row r="990" ht="12.75">
      <c r="F990" s="27"/>
    </row>
    <row r="991" ht="12.75">
      <c r="F991" s="27"/>
    </row>
    <row r="992" ht="12.75">
      <c r="F992" s="27"/>
    </row>
    <row r="993" ht="12.75">
      <c r="F993" s="27"/>
    </row>
    <row r="994" ht="12.75">
      <c r="F994" s="27"/>
    </row>
    <row r="995" ht="12.75">
      <c r="F995" s="27"/>
    </row>
    <row r="996" ht="12.75">
      <c r="F996" s="27"/>
    </row>
    <row r="997" ht="12.75">
      <c r="F997" s="27"/>
    </row>
    <row r="998" ht="12.75">
      <c r="F998" s="27"/>
    </row>
    <row r="999" ht="12.75">
      <c r="F999" s="27"/>
    </row>
    <row r="1000" ht="12.75">
      <c r="F1000" s="27"/>
    </row>
    <row r="1001" ht="12.75">
      <c r="F1001" s="27"/>
    </row>
    <row r="1002" ht="12.75">
      <c r="F1002" s="27"/>
    </row>
    <row r="1003" ht="12.75">
      <c r="F1003" s="27"/>
    </row>
    <row r="1004" ht="12.75">
      <c r="F1004" s="27"/>
    </row>
    <row r="1005" ht="12.75">
      <c r="F1005" s="27"/>
    </row>
    <row r="1006" ht="12.75">
      <c r="F1006" s="27"/>
    </row>
    <row r="1007" ht="12.75">
      <c r="F1007" s="27"/>
    </row>
    <row r="1008" ht="12.75">
      <c r="F1008" s="27"/>
    </row>
    <row r="1009" ht="12.75">
      <c r="F1009" s="27"/>
    </row>
    <row r="1010" ht="12.75">
      <c r="F1010" s="27"/>
    </row>
    <row r="1011" ht="12.75">
      <c r="F1011" s="27"/>
    </row>
    <row r="1012" ht="12.75">
      <c r="F1012" s="27"/>
    </row>
    <row r="1013" ht="12.75">
      <c r="F1013" s="27"/>
    </row>
    <row r="1014" ht="12.75">
      <c r="F1014" s="27"/>
    </row>
    <row r="1015" ht="12.75">
      <c r="F1015" s="27"/>
    </row>
    <row r="1016" ht="12.75">
      <c r="F1016" s="27"/>
    </row>
    <row r="1017" ht="12.75">
      <c r="F1017" s="27"/>
    </row>
    <row r="1018" ht="12.75">
      <c r="F1018" s="27"/>
    </row>
    <row r="1019" ht="12.75">
      <c r="F1019" s="27"/>
    </row>
    <row r="1020" ht="12.75">
      <c r="F1020" s="27"/>
    </row>
    <row r="1021" ht="12.75">
      <c r="F1021" s="27"/>
    </row>
    <row r="1022" ht="12.75">
      <c r="F1022" s="27"/>
    </row>
    <row r="1023" ht="12.75">
      <c r="F1023" s="27"/>
    </row>
    <row r="1024" ht="12.75">
      <c r="F1024" s="27"/>
    </row>
    <row r="1025" ht="12.75">
      <c r="F1025" s="27"/>
    </row>
    <row r="1026" ht="12.75">
      <c r="F1026" s="27"/>
    </row>
    <row r="1027" ht="12.75">
      <c r="F1027" s="27"/>
    </row>
    <row r="1028" ht="12.75">
      <c r="F1028" s="27"/>
    </row>
    <row r="1029" ht="12.75">
      <c r="F1029" s="27"/>
    </row>
    <row r="1030" ht="12.75">
      <c r="F1030" s="27"/>
    </row>
    <row r="1031" ht="12.75">
      <c r="F1031" s="27"/>
    </row>
    <row r="1032" ht="12.75">
      <c r="F1032" s="27"/>
    </row>
    <row r="1033" ht="12.75">
      <c r="F1033" s="27"/>
    </row>
    <row r="1034" ht="12.75">
      <c r="F1034" s="27"/>
    </row>
    <row r="1035" ht="12.75">
      <c r="F1035" s="27"/>
    </row>
    <row r="1036" ht="12.75">
      <c r="F1036" s="27"/>
    </row>
    <row r="1037" ht="12.75">
      <c r="F1037" s="27"/>
    </row>
    <row r="1038" ht="12.75">
      <c r="F1038" s="27"/>
    </row>
    <row r="1039" ht="12.75">
      <c r="F1039" s="27"/>
    </row>
    <row r="1040" ht="12.75">
      <c r="F1040" s="27"/>
    </row>
    <row r="1041" ht="12.75">
      <c r="F1041" s="27"/>
    </row>
    <row r="1042" ht="12.75">
      <c r="F1042" s="27"/>
    </row>
    <row r="1043" ht="12.75">
      <c r="F1043" s="27"/>
    </row>
    <row r="1044" ht="12.75">
      <c r="F1044" s="27"/>
    </row>
    <row r="1045" ht="12.75">
      <c r="F1045" s="27"/>
    </row>
    <row r="1046" ht="12.75">
      <c r="F1046" s="27"/>
    </row>
    <row r="1047" ht="12.75">
      <c r="F1047" s="27"/>
    </row>
    <row r="1048" ht="12.75">
      <c r="F1048" s="27"/>
    </row>
    <row r="1049" ht="12.75">
      <c r="F1049" s="27"/>
    </row>
    <row r="1050" ht="12.75">
      <c r="F1050" s="27"/>
    </row>
    <row r="1051" ht="12.75">
      <c r="F1051" s="27"/>
    </row>
    <row r="1052" ht="12.75">
      <c r="F1052" s="27"/>
    </row>
    <row r="1053" ht="12.75">
      <c r="F1053" s="27"/>
    </row>
    <row r="1054" ht="12.75">
      <c r="F1054" s="27"/>
    </row>
    <row r="1055" ht="12.75">
      <c r="F1055" s="27"/>
    </row>
    <row r="1056" ht="12.75">
      <c r="F1056" s="27"/>
    </row>
    <row r="1057" ht="12.75">
      <c r="F1057" s="27"/>
    </row>
    <row r="1058" ht="12.75">
      <c r="F1058" s="27"/>
    </row>
    <row r="1059" ht="12.75">
      <c r="F1059" s="27"/>
    </row>
    <row r="1060" ht="12.75">
      <c r="F1060" s="27"/>
    </row>
    <row r="1061" ht="12.75">
      <c r="F1061" s="27"/>
    </row>
    <row r="1062" ht="12.75">
      <c r="F1062" s="27"/>
    </row>
    <row r="1063" ht="12.75">
      <c r="F1063" s="27"/>
    </row>
    <row r="1064" ht="12.75">
      <c r="F1064" s="27"/>
    </row>
    <row r="1065" ht="12.75">
      <c r="F1065" s="27"/>
    </row>
    <row r="1066" ht="12.75">
      <c r="F1066" s="27"/>
    </row>
    <row r="1067" ht="12.75">
      <c r="F1067" s="27"/>
    </row>
    <row r="1068" ht="12.75">
      <c r="F1068" s="27"/>
    </row>
    <row r="1069" ht="12.75">
      <c r="F1069" s="27"/>
    </row>
    <row r="1070" ht="12.75">
      <c r="F1070" s="27"/>
    </row>
    <row r="1071" ht="12.75">
      <c r="F1071" s="27"/>
    </row>
    <row r="1072" ht="12.75">
      <c r="F1072" s="27"/>
    </row>
    <row r="1073" ht="12.75">
      <c r="F1073" s="27"/>
    </row>
    <row r="1074" ht="12.75">
      <c r="F1074" s="27"/>
    </row>
    <row r="1075" ht="12.75">
      <c r="F1075" s="27"/>
    </row>
    <row r="1076" ht="12.75">
      <c r="F1076" s="27"/>
    </row>
    <row r="1077" ht="12.75">
      <c r="F1077" s="27"/>
    </row>
    <row r="1078" ht="12.75">
      <c r="F1078" s="27"/>
    </row>
    <row r="1079" ht="12.75">
      <c r="F1079" s="27"/>
    </row>
    <row r="1080" ht="12.75">
      <c r="F1080" s="27"/>
    </row>
    <row r="1081" ht="12.75">
      <c r="F1081" s="27"/>
    </row>
    <row r="1082" ht="12.75">
      <c r="F1082" s="27"/>
    </row>
    <row r="1083" ht="12.75">
      <c r="F1083" s="27"/>
    </row>
    <row r="1084" ht="12.75">
      <c r="F1084" s="27"/>
    </row>
    <row r="1085" ht="12.75">
      <c r="F1085" s="27"/>
    </row>
    <row r="1086" ht="12.75">
      <c r="F1086" s="27"/>
    </row>
    <row r="1087" ht="12.75">
      <c r="F1087" s="27"/>
    </row>
    <row r="1088" ht="12.75">
      <c r="F1088" s="27"/>
    </row>
    <row r="1089" ht="12.75">
      <c r="F1089" s="27"/>
    </row>
    <row r="1090" ht="12.75">
      <c r="F1090" s="27"/>
    </row>
    <row r="1091" ht="12.75">
      <c r="F1091" s="27"/>
    </row>
    <row r="1092" ht="12.75">
      <c r="F1092" s="27"/>
    </row>
    <row r="1093" ht="12.75">
      <c r="F1093" s="27"/>
    </row>
    <row r="1094" ht="12.75">
      <c r="F1094" s="27"/>
    </row>
    <row r="1095" ht="12.75">
      <c r="F1095" s="27"/>
    </row>
    <row r="1096" ht="12.75">
      <c r="F1096" s="27"/>
    </row>
    <row r="1097" ht="12.75">
      <c r="F1097" s="27"/>
    </row>
    <row r="1098" ht="12.75">
      <c r="F1098" s="27"/>
    </row>
    <row r="1099" ht="12.75">
      <c r="F1099" s="27"/>
    </row>
    <row r="1100" ht="12.75">
      <c r="F1100" s="27"/>
    </row>
    <row r="1101" ht="12.75">
      <c r="F1101" s="27"/>
    </row>
    <row r="1102" ht="12.75">
      <c r="F1102" s="27"/>
    </row>
    <row r="1103" ht="12.75">
      <c r="F1103" s="27"/>
    </row>
    <row r="1104" ht="12.75">
      <c r="F1104" s="27"/>
    </row>
    <row r="1105" ht="12.75">
      <c r="F1105" s="27"/>
    </row>
    <row r="1106" ht="12.75">
      <c r="F1106" s="27"/>
    </row>
    <row r="1107" ht="12.75">
      <c r="F1107" s="27"/>
    </row>
    <row r="1108" ht="12.75">
      <c r="F1108" s="27"/>
    </row>
    <row r="1109" ht="12.75">
      <c r="F1109" s="27"/>
    </row>
    <row r="1110" ht="12.75">
      <c r="F1110" s="27"/>
    </row>
    <row r="1111" ht="12.75">
      <c r="F1111" s="27"/>
    </row>
    <row r="1112" ht="12.75">
      <c r="F1112" s="27"/>
    </row>
    <row r="1113" ht="12.75">
      <c r="F1113" s="27"/>
    </row>
    <row r="1114" ht="12.75">
      <c r="F1114" s="27"/>
    </row>
    <row r="1115" ht="12.75">
      <c r="F1115" s="27"/>
    </row>
    <row r="1116" ht="12.75">
      <c r="F1116" s="27"/>
    </row>
    <row r="1117" ht="12.75">
      <c r="F1117" s="27"/>
    </row>
    <row r="1118" ht="12.75">
      <c r="F1118" s="27"/>
    </row>
    <row r="1119" ht="12.75">
      <c r="F1119" s="27"/>
    </row>
    <row r="1120" ht="12.75">
      <c r="F1120" s="27"/>
    </row>
    <row r="1121" ht="12.75">
      <c r="F1121" s="27"/>
    </row>
    <row r="1122" ht="12.75">
      <c r="F1122" s="27"/>
    </row>
    <row r="1123" ht="12.75">
      <c r="F1123" s="27"/>
    </row>
    <row r="1124" ht="12.75">
      <c r="F1124" s="27"/>
    </row>
    <row r="1125" ht="12.75">
      <c r="F1125" s="27"/>
    </row>
    <row r="1126" ht="12.75">
      <c r="F1126" s="27"/>
    </row>
    <row r="1127" ht="12.75">
      <c r="F1127" s="27"/>
    </row>
    <row r="1128" ht="12.75">
      <c r="F1128" s="27"/>
    </row>
    <row r="1129" ht="12.75">
      <c r="F1129" s="27"/>
    </row>
    <row r="1130" ht="12.75">
      <c r="F1130" s="27"/>
    </row>
    <row r="1131" ht="12.75">
      <c r="F1131" s="27"/>
    </row>
    <row r="1132" ht="12.75">
      <c r="F1132" s="27"/>
    </row>
    <row r="1133" ht="12.75">
      <c r="F1133" s="27"/>
    </row>
    <row r="1134" ht="12.75">
      <c r="F1134" s="27"/>
    </row>
    <row r="1135" ht="12.75">
      <c r="F1135" s="27"/>
    </row>
    <row r="1136" ht="12.75">
      <c r="F1136" s="27"/>
    </row>
    <row r="1137" ht="12.75">
      <c r="F1137" s="27"/>
    </row>
    <row r="1138" ht="12.75">
      <c r="F1138" s="27"/>
    </row>
    <row r="1139" ht="12.75">
      <c r="F1139" s="27"/>
    </row>
    <row r="1140" ht="12.75">
      <c r="F1140" s="27"/>
    </row>
    <row r="1141" ht="12.75">
      <c r="F1141" s="27"/>
    </row>
    <row r="1142" ht="12.75">
      <c r="F1142" s="27"/>
    </row>
    <row r="1143" ht="12.75">
      <c r="F1143" s="27"/>
    </row>
    <row r="1144" ht="12.75">
      <c r="F1144" s="27"/>
    </row>
    <row r="1145" ht="12.75">
      <c r="F1145" s="27"/>
    </row>
    <row r="1146" ht="12.75">
      <c r="F1146" s="27"/>
    </row>
    <row r="1147" ht="12.75">
      <c r="F1147" s="27"/>
    </row>
    <row r="1148" ht="12.75">
      <c r="F1148" s="27"/>
    </row>
    <row r="1149" ht="12.75">
      <c r="F1149" s="27"/>
    </row>
    <row r="1150" ht="12.75">
      <c r="F1150" s="27"/>
    </row>
    <row r="1151" ht="12.75">
      <c r="F1151" s="27"/>
    </row>
    <row r="1152" ht="12.75">
      <c r="F1152" s="27"/>
    </row>
    <row r="1153" ht="12.75">
      <c r="F1153" s="27"/>
    </row>
    <row r="1154" ht="12.75">
      <c r="F1154" s="27"/>
    </row>
    <row r="1155" ht="12.75">
      <c r="F1155" s="27"/>
    </row>
    <row r="1156" ht="12.75">
      <c r="F1156" s="27"/>
    </row>
    <row r="1157" ht="12.75">
      <c r="F1157" s="27"/>
    </row>
    <row r="1158" ht="12.75">
      <c r="F1158" s="27"/>
    </row>
    <row r="1159" ht="12.75">
      <c r="F1159" s="27"/>
    </row>
    <row r="1160" ht="12.75">
      <c r="F1160" s="27"/>
    </row>
    <row r="1161" ht="12.75">
      <c r="F1161" s="27"/>
    </row>
    <row r="1162" ht="12.75">
      <c r="F1162" s="27"/>
    </row>
    <row r="1163" ht="12.75">
      <c r="F1163" s="27"/>
    </row>
    <row r="1164" ht="12.75">
      <c r="F1164" s="27"/>
    </row>
    <row r="1165" ht="12.75">
      <c r="F1165" s="27"/>
    </row>
    <row r="1166" ht="12.75">
      <c r="F1166" s="27"/>
    </row>
    <row r="1167" ht="12.75">
      <c r="F1167" s="2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2" width="4.00390625" style="13" customWidth="1"/>
    <col min="3" max="3" width="33.7109375" style="13" customWidth="1"/>
    <col min="4" max="4" width="25.57421875" style="13" customWidth="1"/>
    <col min="5" max="5" width="34.28125" style="13" customWidth="1"/>
    <col min="6" max="6" width="11.421875" style="13" customWidth="1"/>
    <col min="7" max="7" width="12.57421875" style="13" bestFit="1" customWidth="1"/>
    <col min="8" max="16384" width="11.421875" style="13" customWidth="1"/>
  </cols>
  <sheetData>
    <row r="2" spans="2:5" ht="27.75" thickBot="1">
      <c r="B2" s="11" t="s">
        <v>18</v>
      </c>
      <c r="C2" s="12"/>
      <c r="D2" s="12"/>
      <c r="E2" s="12"/>
    </row>
    <row r="4" spans="2:4" ht="18">
      <c r="B4" s="14" t="s">
        <v>21</v>
      </c>
      <c r="C4" s="15"/>
      <c r="D4" s="15"/>
    </row>
    <row r="5" spans="3:4" ht="18">
      <c r="C5" s="16" t="s">
        <v>19</v>
      </c>
      <c r="D5" s="17">
        <v>27450</v>
      </c>
    </row>
    <row r="6" spans="3:7" ht="18">
      <c r="C6" s="16" t="s">
        <v>20</v>
      </c>
      <c r="D6" s="17">
        <v>5900</v>
      </c>
      <c r="G6" s="18"/>
    </row>
    <row r="7" ht="18">
      <c r="G7" s="18"/>
    </row>
    <row r="8" spans="2:4" ht="18">
      <c r="B8" s="15" t="s">
        <v>22</v>
      </c>
      <c r="C8" s="15"/>
      <c r="D8" s="15"/>
    </row>
    <row r="9" spans="3:4" ht="18">
      <c r="C9" s="16" t="s">
        <v>16</v>
      </c>
      <c r="D9" s="17">
        <f>D5-D6</f>
        <v>21550</v>
      </c>
    </row>
    <row r="10" spans="3:7" ht="18">
      <c r="C10" s="19" t="s">
        <v>15</v>
      </c>
      <c r="D10" s="20">
        <f>NPER($D$11/12,-$D$14,$D$9)</f>
        <v>94.48824985620405</v>
      </c>
      <c r="G10" s="18"/>
    </row>
    <row r="11" spans="3:4" ht="18">
      <c r="C11" s="16" t="s">
        <v>23</v>
      </c>
      <c r="D11" s="21">
        <v>0.0725</v>
      </c>
    </row>
    <row r="12" ht="18">
      <c r="D12" s="22"/>
    </row>
    <row r="13" spans="2:4" ht="18">
      <c r="B13" s="15" t="s">
        <v>22</v>
      </c>
      <c r="C13" s="15"/>
      <c r="D13" s="15"/>
    </row>
    <row r="14" spans="3:5" ht="18">
      <c r="C14" s="16" t="s">
        <v>17</v>
      </c>
      <c r="D14" s="17">
        <v>300</v>
      </c>
      <c r="E14" s="23"/>
    </row>
    <row r="15" ht="18">
      <c r="E15" s="24"/>
    </row>
    <row r="16" ht="18">
      <c r="E16" s="24"/>
    </row>
    <row r="17" ht="18">
      <c r="D17" s="18">
        <f>PMT($D$11/12,$D$10,$D$9)</f>
        <v>-300.00000000000006</v>
      </c>
    </row>
  </sheetData>
  <sheetProtection/>
  <printOptions/>
  <pageMargins left="0.75" right="0.75" top="1" bottom="1" header="0" footer="0"/>
  <pageSetup horizontalDpi="1200" verticalDpi="1200" orientation="portrait" paperSize="9" r:id="rId5"/>
  <drawing r:id="rId4"/>
  <legacyDrawing r:id="rId3"/>
  <oleObjects>
    <oleObject progId="" shapeId="1096765" r:id="rId1"/>
    <oleObject progId="MS_ClipArt_Gallery" shapeId="11026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YOLI</cp:lastModifiedBy>
  <cp:lastPrinted>2007-04-18T13:22:01Z</cp:lastPrinted>
  <dcterms:created xsi:type="dcterms:W3CDTF">1999-03-29T14:58:01Z</dcterms:created>
  <dcterms:modified xsi:type="dcterms:W3CDTF">2009-03-12T23:46:39Z</dcterms:modified>
  <cp:category/>
  <cp:version/>
  <cp:contentType/>
  <cp:contentStatus/>
</cp:coreProperties>
</file>