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2240" windowHeight="7995"/>
  </bookViews>
  <sheets>
    <sheet name="EST RES" sheetId="4" r:id="rId1"/>
    <sheet name="salario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B20" i="4"/>
  <c r="C20"/>
  <c r="D20"/>
  <c r="E20"/>
  <c r="F20"/>
  <c r="B11"/>
  <c r="B21" s="1"/>
  <c r="C11"/>
  <c r="D11"/>
  <c r="E11"/>
  <c r="F11"/>
  <c r="B11" i="1"/>
  <c r="C11"/>
  <c r="D11"/>
  <c r="E11"/>
  <c r="F11"/>
  <c r="G11"/>
  <c r="H11"/>
  <c r="I11"/>
  <c r="J11"/>
  <c r="K11"/>
  <c r="L11"/>
  <c r="M11"/>
  <c r="M9"/>
  <c r="M8"/>
  <c r="M7"/>
  <c r="M6"/>
  <c r="I9"/>
  <c r="I8"/>
  <c r="I7"/>
  <c r="I6"/>
  <c r="E10"/>
  <c r="E9"/>
  <c r="E8"/>
  <c r="E7"/>
  <c r="E6"/>
  <c r="F21" i="4" l="1"/>
  <c r="D21"/>
  <c r="E21"/>
  <c r="C21"/>
</calcChain>
</file>

<file path=xl/sharedStrings.xml><?xml version="1.0" encoding="utf-8"?>
<sst xmlns="http://schemas.openxmlformats.org/spreadsheetml/2006/main" count="41" uniqueCount="41">
  <si>
    <t>Nombre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</si>
  <si>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</si>
  <si>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</si>
  <si>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</si>
  <si>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</si>
  <si>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</si>
  <si>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</si>
  <si>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</si>
  <si>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</si>
  <si>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</t>
  </si>
  <si>
    <t>Sept</t>
  </si>
  <si>
    <t>Nov</t>
  </si>
  <si>
    <t>Dic</t>
  </si>
  <si>
    <t>TOTAL</t>
  </si>
  <si>
    <t>PLANILLA  DE SALARIOS 2009</t>
  </si>
  <si>
    <t>Empleado # 1</t>
  </si>
  <si>
    <t>Empleado # 2</t>
  </si>
  <si>
    <t>Empleado # 3</t>
  </si>
  <si>
    <t>Empleado # 4</t>
  </si>
  <si>
    <t>Empleado # 5</t>
  </si>
  <si>
    <t>COOPERATIVA DE AHORRO Y CREDITO CODEMOP.  R.L.</t>
  </si>
  <si>
    <t>Intereses sobre préstamos</t>
  </si>
  <si>
    <t>Manejo por préstamos</t>
  </si>
  <si>
    <t>Comisión por préstamos</t>
  </si>
  <si>
    <t>Gastos legales en préstamos hipotecarios</t>
  </si>
  <si>
    <t>Recuperación de Préstamos por Cobrar</t>
  </si>
  <si>
    <t>Ahorros y Depósitos Recibidos</t>
  </si>
  <si>
    <t>Estado de Resultado</t>
  </si>
  <si>
    <t>Ingrsos</t>
  </si>
  <si>
    <t xml:space="preserve">Gastos </t>
  </si>
  <si>
    <t>Gastos de Personal</t>
  </si>
  <si>
    <t>Gtos de Seg. Social</t>
  </si>
  <si>
    <t>Gtos de seg educ</t>
  </si>
  <si>
    <t>Luz</t>
  </si>
  <si>
    <t>Telefono</t>
  </si>
  <si>
    <t>Transporte</t>
  </si>
  <si>
    <t>Total de Gastos</t>
  </si>
  <si>
    <t>Ganacia</t>
  </si>
  <si>
    <t>TOTAL DE INGESOS</t>
  </si>
  <si>
    <t>ES</t>
  </si>
  <si>
    <t>EN LOS ULTIMOS CINCO ANOS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</si>
</sst>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3" fontId="5" fillId="0" borderId="1" xfId="0" applyNumberFormat="1" applyFont="1" applyBorder="1"/>
    <xf numFmtId="0" fontId="8" fillId="0" borderId="1" xfId="0" applyFont="1" applyBorder="1"/>
    <xf numFmtId="0" fontId="5" fillId="0" borderId="2" xfId="0" applyFont="1" applyBorder="1"/>
    <xf numFmtId="3" fontId="5" fillId="0" borderId="3" xfId="0" applyNumberFormat="1" applyFont="1" applyBorder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1" fontId="6" fillId="0" borderId="1" xfId="0" applyNumberFormat="1" applyFont="1" applyBorder="1"/>
    <xf numFmtId="0" fontId="7" fillId="0" borderId="2" xfId="0" applyFont="1" applyBorder="1"/>
    <xf numFmtId="0" fontId="6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4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'EST RES'!$A$21</c:f>
              <c:strCache>
                <c:ptCount val="1"/>
                <c:pt idx="0">
                  <c:v>Ganacia</c:v>
                </c:pt>
              </c:strCache>
            </c:strRef>
          </c:tx>
          <c:val>
            <c:numRef>
              <c:f>'EST RES'!$B$21:$F$21</c:f>
              <c:numCache>
                <c:formatCode>0</c:formatCode>
                <c:ptCount val="5"/>
                <c:pt idx="0">
                  <c:v>25975.62</c:v>
                </c:pt>
                <c:pt idx="1">
                  <c:v>26568</c:v>
                </c:pt>
                <c:pt idx="2">
                  <c:v>36159</c:v>
                </c:pt>
                <c:pt idx="3">
                  <c:v>45344</c:v>
                </c:pt>
                <c:pt idx="4">
                  <c:v>40482</c:v>
                </c:pt>
              </c:numCache>
            </c:numRef>
          </c:val>
        </c:ser>
        <c:dLbls>
          <c:showVal val="1"/>
        </c:dLbls>
        <c:gapWidth val="75"/>
        <c:axId val="58160256"/>
        <c:axId val="58161792"/>
      </c:barChart>
      <c:catAx>
        <c:axId val="58160256"/>
        <c:scaling>
          <c:orientation val="minMax"/>
        </c:scaling>
        <c:axPos val="b"/>
        <c:majorTickMark val="none"/>
        <c:tickLblPos val="nextTo"/>
        <c:crossAx val="58161792"/>
        <c:crosses val="autoZero"/>
        <c:auto val="1"/>
        <c:lblAlgn val="ctr"/>
        <c:lblOffset val="100"/>
      </c:catAx>
      <c:valAx>
        <c:axId val="58161792"/>
        <c:scaling>
          <c:orientation val="minMax"/>
        </c:scaling>
        <c:axPos val="l"/>
        <c:numFmt formatCode="0" sourceLinked="1"/>
        <c:majorTickMark val="none"/>
        <c:tickLblPos val="nextTo"/>
        <c:crossAx val="5816025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399210</xdr:colOff>
      <xdr:row>25</xdr:row>
      <xdr:rowOff>0</xdr:rowOff>
    </xdr:from>
    <xdr:to>
      <xdr:col>6</xdr:col>
      <xdr:colOff>0</xdr:colOff>
      <xdr:row>39</xdr:row>
      <xdr:rowOff>98051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4" zoomScale="136" zoomScaleNormal="136" workbookViewId="0">
      <selection activeCell="F21" sqref="A21:F21"/>
    </sheetView>
  </sheetViews>
  <sheetFormatPr defaultRowHeight="15"/>
  <cols>
    <col min="1" max="1" width="28.85546875" customWidth="1"/>
  </cols>
  <sheetData>
    <row r="1" spans="1:10">
      <c r="A1" s="13" t="s">
        <v>20</v>
      </c>
      <c r="B1" s="14"/>
      <c r="C1" s="14"/>
      <c r="D1" s="14"/>
      <c r="E1" s="14"/>
      <c r="F1" s="14"/>
    </row>
    <row r="2" spans="1:10" ht="15.75">
      <c r="A2" s="15" t="s">
        <v>27</v>
      </c>
      <c r="B2" s="16"/>
      <c r="C2" s="16"/>
      <c r="D2" s="16"/>
      <c r="E2" s="16"/>
      <c r="F2" s="16"/>
    </row>
    <row r="3" spans="1:10">
      <c r="A3" s="13" t="s">
        <v>40</v>
      </c>
      <c r="B3" s="14"/>
      <c r="C3" s="14"/>
      <c r="D3" s="14"/>
      <c r="E3" s="14"/>
      <c r="F3" s="14"/>
    </row>
    <row r="4" spans="1:10">
      <c r="A4" s="5" t="s">
        <v>28</v>
      </c>
      <c r="B4" s="9">
        <v>2005</v>
      </c>
      <c r="C4" s="9">
        <v>2006</v>
      </c>
      <c r="D4" s="9">
        <v>2007</v>
      </c>
      <c r="E4" s="9">
        <v>2008</v>
      </c>
      <c r="F4" s="9">
        <v>2009</v>
      </c>
    </row>
    <row r="5" spans="1:10">
      <c r="A5" s="6" t="s">
        <v>21</v>
      </c>
      <c r="B5" s="7">
        <v>1154.6199999999999</v>
      </c>
      <c r="C5" s="7">
        <v>5630</v>
      </c>
      <c r="D5" s="7">
        <v>7770</v>
      </c>
      <c r="E5" s="7">
        <v>8123</v>
      </c>
      <c r="F5" s="7">
        <v>7691</v>
      </c>
    </row>
    <row r="6" spans="1:10">
      <c r="A6" s="6" t="s">
        <v>22</v>
      </c>
      <c r="B6" s="4">
        <v>398</v>
      </c>
      <c r="C6" s="8">
        <v>581</v>
      </c>
      <c r="D6" s="8">
        <v>630</v>
      </c>
      <c r="E6" s="8">
        <v>810</v>
      </c>
      <c r="F6" s="8">
        <v>554</v>
      </c>
    </row>
    <row r="7" spans="1:10">
      <c r="A7" s="6" t="s">
        <v>23</v>
      </c>
      <c r="B7" s="4">
        <v>320</v>
      </c>
      <c r="C7" s="8">
        <v>398</v>
      </c>
      <c r="D7" s="8">
        <v>541</v>
      </c>
      <c r="E7" s="8">
        <v>701</v>
      </c>
      <c r="F7" s="8">
        <v>396</v>
      </c>
    </row>
    <row r="8" spans="1:10">
      <c r="A8" s="6" t="s">
        <v>24</v>
      </c>
      <c r="B8" s="8">
        <v>45</v>
      </c>
      <c r="C8" s="8">
        <v>45</v>
      </c>
      <c r="D8" s="8">
        <v>45</v>
      </c>
      <c r="E8" s="8">
        <v>45</v>
      </c>
      <c r="F8" s="8">
        <v>45</v>
      </c>
    </row>
    <row r="9" spans="1:10">
      <c r="A9" s="6" t="s">
        <v>25</v>
      </c>
      <c r="B9" s="4">
        <v>12309</v>
      </c>
      <c r="C9" s="4">
        <v>8881</v>
      </c>
      <c r="D9" s="4">
        <v>17690</v>
      </c>
      <c r="E9" s="4">
        <v>25164</v>
      </c>
      <c r="F9" s="4">
        <v>21590</v>
      </c>
    </row>
    <row r="10" spans="1:10">
      <c r="A10" s="6" t="s">
        <v>26</v>
      </c>
      <c r="B10" s="4">
        <v>13697</v>
      </c>
      <c r="C10" s="4">
        <v>13810</v>
      </c>
      <c r="D10" s="4">
        <v>13951</v>
      </c>
      <c r="E10" s="4">
        <v>15841</v>
      </c>
      <c r="F10" s="4">
        <v>14560</v>
      </c>
      <c r="J10" t="s">
        <v>39</v>
      </c>
    </row>
    <row r="11" spans="1:10" ht="15.75">
      <c r="A11" s="11" t="s">
        <v>38</v>
      </c>
      <c r="B11" s="10">
        <f t="shared" ref="B11:F11" si="0">SUM(B5:B10)</f>
        <v>27923.62</v>
      </c>
      <c r="C11" s="10">
        <f t="shared" si="0"/>
        <v>29345</v>
      </c>
      <c r="D11" s="10">
        <f t="shared" si="0"/>
        <v>40627</v>
      </c>
      <c r="E11" s="10">
        <f t="shared" si="0"/>
        <v>50684</v>
      </c>
      <c r="F11" s="10">
        <f t="shared" si="0"/>
        <v>44836</v>
      </c>
    </row>
    <row r="13" spans="1:10">
      <c r="A13" s="5" t="s">
        <v>29</v>
      </c>
      <c r="B13" s="9"/>
      <c r="C13" s="9"/>
      <c r="D13" s="9"/>
      <c r="E13" s="9"/>
      <c r="F13" s="9"/>
    </row>
    <row r="14" spans="1:10">
      <c r="A14" s="6" t="s">
        <v>30</v>
      </c>
      <c r="B14" s="7">
        <v>1290</v>
      </c>
      <c r="C14" s="7">
        <v>1890</v>
      </c>
      <c r="D14" s="7">
        <v>2900</v>
      </c>
      <c r="E14" s="7">
        <v>3600</v>
      </c>
      <c r="F14" s="7">
        <v>2899</v>
      </c>
    </row>
    <row r="15" spans="1:10">
      <c r="A15" s="6" t="s">
        <v>31</v>
      </c>
      <c r="B15" s="4">
        <v>169</v>
      </c>
      <c r="C15" s="8">
        <v>235</v>
      </c>
      <c r="D15" s="8">
        <v>289</v>
      </c>
      <c r="E15" s="8">
        <v>542</v>
      </c>
      <c r="F15" s="8">
        <v>358</v>
      </c>
    </row>
    <row r="16" spans="1:10">
      <c r="A16" s="6" t="s">
        <v>32</v>
      </c>
      <c r="B16" s="4">
        <v>45</v>
      </c>
      <c r="C16" s="8">
        <v>67</v>
      </c>
      <c r="D16" s="8">
        <v>78</v>
      </c>
      <c r="E16" s="8">
        <v>90</v>
      </c>
      <c r="F16" s="8">
        <v>67</v>
      </c>
    </row>
    <row r="17" spans="1:6">
      <c r="A17" s="6" t="s">
        <v>33</v>
      </c>
      <c r="B17" s="8">
        <v>145</v>
      </c>
      <c r="C17" s="8">
        <v>97</v>
      </c>
      <c r="D17" s="8">
        <v>187</v>
      </c>
      <c r="E17" s="8">
        <v>349</v>
      </c>
      <c r="F17" s="8">
        <v>430</v>
      </c>
    </row>
    <row r="18" spans="1:6">
      <c r="A18" s="6" t="s">
        <v>34</v>
      </c>
      <c r="B18" s="4">
        <v>109</v>
      </c>
      <c r="C18" s="4">
        <v>210</v>
      </c>
      <c r="D18" s="4">
        <v>360</v>
      </c>
      <c r="E18" s="4">
        <v>270</v>
      </c>
      <c r="F18" s="4">
        <v>376</v>
      </c>
    </row>
    <row r="19" spans="1:6">
      <c r="A19" s="6" t="s">
        <v>35</v>
      </c>
      <c r="B19" s="4">
        <v>190</v>
      </c>
      <c r="C19" s="4">
        <v>278</v>
      </c>
      <c r="D19" s="4">
        <v>654</v>
      </c>
      <c r="E19" s="4">
        <v>489</v>
      </c>
      <c r="F19" s="4">
        <v>224</v>
      </c>
    </row>
    <row r="20" spans="1:6" ht="15.75">
      <c r="A20" s="12" t="s">
        <v>36</v>
      </c>
      <c r="B20" s="10">
        <f t="shared" ref="B20:F20" si="1">SUM(B14:B19)</f>
        <v>1948</v>
      </c>
      <c r="C20" s="10">
        <f t="shared" si="1"/>
        <v>2777</v>
      </c>
      <c r="D20" s="10">
        <f t="shared" si="1"/>
        <v>4468</v>
      </c>
      <c r="E20" s="10">
        <f t="shared" si="1"/>
        <v>5340</v>
      </c>
      <c r="F20" s="10">
        <f t="shared" si="1"/>
        <v>4354</v>
      </c>
    </row>
    <row r="21" spans="1:6" ht="15.75">
      <c r="A21" s="12" t="s">
        <v>37</v>
      </c>
      <c r="B21" s="10">
        <f t="shared" ref="B21:F21" si="2">+B11-B20</f>
        <v>25975.62</v>
      </c>
      <c r="C21" s="10">
        <f t="shared" si="2"/>
        <v>26568</v>
      </c>
      <c r="D21" s="10">
        <f t="shared" si="2"/>
        <v>36159</v>
      </c>
      <c r="E21" s="10">
        <f t="shared" si="2"/>
        <v>45344</v>
      </c>
      <c r="F21" s="10">
        <f t="shared" si="2"/>
        <v>40482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F15" sqref="F15"/>
    </sheetView>
  </sheetViews>
  <sheetFormatPr defaultRowHeight="15"/>
  <cols>
    <col min="1" max="1" width="31.85546875" customWidth="1"/>
    <col min="2" max="2" width="11.5703125" customWidth="1"/>
    <col min="3" max="3" width="10.42578125" customWidth="1"/>
    <col min="4" max="4" width="10" customWidth="1"/>
    <col min="5" max="5" width="11.140625" customWidth="1"/>
    <col min="7" max="7" width="9.28515625" customWidth="1"/>
    <col min="8" max="8" width="10.7109375" customWidth="1"/>
    <col min="9" max="9" width="10.85546875" customWidth="1"/>
  </cols>
  <sheetData>
    <row r="1" spans="1:13" ht="23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5" spans="1:13" s="2" customFormat="1" ht="18.75">
      <c r="A5" s="2" t="s">
        <v>0</v>
      </c>
      <c r="B5" s="3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3" t="s">
        <v>10</v>
      </c>
      <c r="K5" s="3" t="s">
        <v>9</v>
      </c>
      <c r="L5" s="3" t="s">
        <v>11</v>
      </c>
      <c r="M5" s="3" t="s">
        <v>12</v>
      </c>
    </row>
    <row r="6" spans="1:13" ht="15.75">
      <c r="A6" s="1" t="s">
        <v>15</v>
      </c>
      <c r="B6" s="1">
        <v>700</v>
      </c>
      <c r="C6" s="1">
        <v>700</v>
      </c>
      <c r="D6" s="1">
        <v>700</v>
      </c>
      <c r="E6" s="1">
        <f>233.33+700</f>
        <v>933.33</v>
      </c>
      <c r="F6" s="1">
        <v>700</v>
      </c>
      <c r="G6" s="1">
        <v>700</v>
      </c>
      <c r="H6" s="1">
        <v>700</v>
      </c>
      <c r="I6" s="1">
        <f>700+233.33</f>
        <v>933.33</v>
      </c>
      <c r="J6" s="1">
        <v>700</v>
      </c>
      <c r="K6" s="1">
        <v>700</v>
      </c>
      <c r="L6" s="1">
        <v>700</v>
      </c>
      <c r="M6" s="1">
        <f>700+233.33</f>
        <v>933.33</v>
      </c>
    </row>
    <row r="7" spans="1:13" ht="15.75">
      <c r="A7" s="1" t="s">
        <v>16</v>
      </c>
      <c r="B7" s="1">
        <v>540</v>
      </c>
      <c r="C7" s="1">
        <v>540</v>
      </c>
      <c r="D7" s="1">
        <v>540</v>
      </c>
      <c r="E7" s="1">
        <f>540+180</f>
        <v>720</v>
      </c>
      <c r="F7" s="1">
        <v>540</v>
      </c>
      <c r="G7" s="1">
        <v>540</v>
      </c>
      <c r="H7" s="1">
        <v>540</v>
      </c>
      <c r="I7" s="1">
        <f>540+180</f>
        <v>720</v>
      </c>
      <c r="J7" s="1">
        <v>540</v>
      </c>
      <c r="K7" s="1">
        <v>540</v>
      </c>
      <c r="L7" s="1">
        <v>540</v>
      </c>
      <c r="M7" s="1">
        <f>540+180</f>
        <v>720</v>
      </c>
    </row>
    <row r="8" spans="1:13" ht="15.75">
      <c r="A8" s="1" t="s">
        <v>17</v>
      </c>
      <c r="B8" s="1">
        <v>395</v>
      </c>
      <c r="C8" s="1">
        <v>395</v>
      </c>
      <c r="D8" s="1">
        <v>395</v>
      </c>
      <c r="E8" s="1">
        <f>395+131.66</f>
        <v>526.66</v>
      </c>
      <c r="F8" s="1">
        <v>395</v>
      </c>
      <c r="G8" s="1">
        <v>395</v>
      </c>
      <c r="H8" s="1">
        <v>395</v>
      </c>
      <c r="I8" s="1">
        <f>395+131.67</f>
        <v>526.66999999999996</v>
      </c>
      <c r="J8" s="1">
        <v>395</v>
      </c>
      <c r="K8" s="1">
        <v>395</v>
      </c>
      <c r="L8" s="1">
        <v>395</v>
      </c>
      <c r="M8" s="1">
        <f>395+131.67</f>
        <v>526.66999999999996</v>
      </c>
    </row>
    <row r="9" spans="1:13" ht="15.75">
      <c r="A9" s="1" t="s">
        <v>18</v>
      </c>
      <c r="B9" s="1">
        <v>335</v>
      </c>
      <c r="C9" s="1">
        <v>335</v>
      </c>
      <c r="D9" s="1">
        <v>335</v>
      </c>
      <c r="E9" s="1">
        <f>335+111.66</f>
        <v>446.65999999999997</v>
      </c>
      <c r="F9" s="1">
        <v>335</v>
      </c>
      <c r="G9" s="1">
        <v>335</v>
      </c>
      <c r="H9" s="1">
        <v>670</v>
      </c>
      <c r="I9" s="1">
        <f>335+111.67</f>
        <v>446.67</v>
      </c>
      <c r="J9" s="1">
        <v>335</v>
      </c>
      <c r="K9" s="1">
        <v>335</v>
      </c>
      <c r="L9" s="1">
        <v>335</v>
      </c>
      <c r="M9" s="1">
        <f>335+111.67</f>
        <v>446.67</v>
      </c>
    </row>
    <row r="10" spans="1:13" ht="15.75">
      <c r="A10" s="1" t="s">
        <v>19</v>
      </c>
      <c r="B10" s="1"/>
      <c r="C10" s="1">
        <v>159.5</v>
      </c>
      <c r="D10" s="1">
        <v>319</v>
      </c>
      <c r="E10" s="1">
        <f>319+53.17</f>
        <v>372.17</v>
      </c>
      <c r="F10" s="1">
        <v>159.5</v>
      </c>
      <c r="G10" s="1"/>
      <c r="H10" s="1"/>
      <c r="I10" s="1"/>
      <c r="J10" s="1"/>
      <c r="K10" s="1"/>
      <c r="L10" s="1"/>
      <c r="M10" s="1"/>
    </row>
    <row r="11" spans="1:13" s="2" customFormat="1" ht="18.75">
      <c r="A11" s="2" t="s">
        <v>13</v>
      </c>
      <c r="B11" s="2">
        <f>SUM(B6:B10)</f>
        <v>1970</v>
      </c>
      <c r="C11" s="2">
        <f t="shared" ref="C11:M11" si="0">SUM(C6:C10)</f>
        <v>2129.5</v>
      </c>
      <c r="D11" s="2">
        <f t="shared" si="0"/>
        <v>2289</v>
      </c>
      <c r="E11" s="2">
        <f t="shared" si="0"/>
        <v>2998.8199999999997</v>
      </c>
      <c r="F11" s="2">
        <f t="shared" si="0"/>
        <v>2129.5</v>
      </c>
      <c r="G11" s="2">
        <f t="shared" si="0"/>
        <v>1970</v>
      </c>
      <c r="H11" s="2">
        <f t="shared" si="0"/>
        <v>2305</v>
      </c>
      <c r="I11" s="2">
        <f t="shared" si="0"/>
        <v>2626.67</v>
      </c>
      <c r="J11" s="2">
        <f t="shared" si="0"/>
        <v>1970</v>
      </c>
      <c r="K11" s="2">
        <f t="shared" si="0"/>
        <v>1970</v>
      </c>
      <c r="L11" s="2">
        <f t="shared" si="0"/>
        <v>1970</v>
      </c>
      <c r="M11" s="2">
        <f t="shared" si="0"/>
        <v>2626.67</v>
      </c>
    </row>
    <row r="12" spans="1:13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EST RES</vt:lpstr>
      <vt:lpstr>salario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Mamy</dc:creator>
  <cp:lastModifiedBy>Mamy</cp:lastModifiedBy>
  <dcterms:created xsi:type="dcterms:W3CDTF">2010-03-24T04:03:07Z</dcterms:created>
  <dcterms:modified xsi:type="dcterms:W3CDTF">2010-06-11T13:36:38Z</dcterms:modified>
</cp:coreProperties>
</file>