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0335" windowHeight="4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19" i="1"/>
  <c r="M19"/>
  <c r="L19"/>
  <c r="G19"/>
  <c r="J14"/>
  <c r="N14" s="1"/>
  <c r="I17"/>
  <c r="I16"/>
  <c r="K16" s="1"/>
  <c r="I15"/>
  <c r="I14"/>
  <c r="K14" s="1"/>
  <c r="I13"/>
  <c r="I12"/>
  <c r="K12" s="1"/>
  <c r="I11"/>
  <c r="I10"/>
  <c r="I9"/>
  <c r="I8"/>
  <c r="J12" l="1"/>
  <c r="J16"/>
  <c r="N12"/>
  <c r="N16"/>
  <c r="I19"/>
  <c r="J8"/>
  <c r="N8" s="1"/>
  <c r="K9"/>
  <c r="K10"/>
  <c r="K11"/>
  <c r="K13"/>
  <c r="K15"/>
  <c r="K17"/>
  <c r="K8"/>
  <c r="J9"/>
  <c r="N9" s="1"/>
  <c r="J10"/>
  <c r="J11"/>
  <c r="N11" s="1"/>
  <c r="J13"/>
  <c r="J15"/>
  <c r="N15" s="1"/>
  <c r="J17"/>
  <c r="N17" l="1"/>
  <c r="N13"/>
  <c r="N10"/>
  <c r="N19" s="1"/>
  <c r="J19"/>
  <c r="K19"/>
</calcChain>
</file>

<file path=xl/sharedStrings.xml><?xml version="1.0" encoding="utf-8"?>
<sst xmlns="http://schemas.openxmlformats.org/spreadsheetml/2006/main" count="81" uniqueCount="70">
  <si>
    <t>SS</t>
  </si>
  <si>
    <t>NO. CÉDULA</t>
  </si>
  <si>
    <t>NO. S.S</t>
  </si>
  <si>
    <t>NOMBRE</t>
  </si>
  <si>
    <t>APELLIDO</t>
  </si>
  <si>
    <t>CARGO</t>
  </si>
  <si>
    <t>COD. IS/R</t>
  </si>
  <si>
    <t>A00</t>
  </si>
  <si>
    <t>SH</t>
  </si>
  <si>
    <t>HT</t>
  </si>
  <si>
    <t>SB</t>
  </si>
  <si>
    <t>SE</t>
  </si>
  <si>
    <t>IMP.RENTA</t>
  </si>
  <si>
    <t>OTROS</t>
  </si>
  <si>
    <t>DEDUCCIONES</t>
  </si>
  <si>
    <t>S.N</t>
  </si>
  <si>
    <t>4-738-1142</t>
  </si>
  <si>
    <t>49-785</t>
  </si>
  <si>
    <t>Juan</t>
  </si>
  <si>
    <t>Hernández</t>
  </si>
  <si>
    <t>Gerente</t>
  </si>
  <si>
    <t>4-458-3225</t>
  </si>
  <si>
    <t>25-65</t>
  </si>
  <si>
    <t>Moisés</t>
  </si>
  <si>
    <t>Pinzón</t>
  </si>
  <si>
    <t>Ejecutivi de Ventas</t>
  </si>
  <si>
    <t>1-25-914</t>
  </si>
  <si>
    <t>25-68</t>
  </si>
  <si>
    <t xml:space="preserve">María </t>
  </si>
  <si>
    <t>Bernal</t>
  </si>
  <si>
    <t>Secretaria</t>
  </si>
  <si>
    <t>4-578-652</t>
  </si>
  <si>
    <t>1-654-865</t>
  </si>
  <si>
    <t>2-654-854</t>
  </si>
  <si>
    <t>3-214-658</t>
  </si>
  <si>
    <t>4-321-457</t>
  </si>
  <si>
    <t>4-965-354</t>
  </si>
  <si>
    <t>4-657-124</t>
  </si>
  <si>
    <t>24-47</t>
  </si>
  <si>
    <t>35-68</t>
  </si>
  <si>
    <t>14-87</t>
  </si>
  <si>
    <t>14-69</t>
  </si>
  <si>
    <t>36-52</t>
  </si>
  <si>
    <t>69-85</t>
  </si>
  <si>
    <t xml:space="preserve">Berta </t>
  </si>
  <si>
    <t>de Peláez</t>
  </si>
  <si>
    <t>Carolina</t>
  </si>
  <si>
    <t>Samudio</t>
  </si>
  <si>
    <t>Karl</t>
  </si>
  <si>
    <t>Pérez</t>
  </si>
  <si>
    <t xml:space="preserve">Luis </t>
  </si>
  <si>
    <t>secretaria</t>
  </si>
  <si>
    <t>Trabajador manual</t>
  </si>
  <si>
    <t>Celador</t>
  </si>
  <si>
    <t>Marta</t>
  </si>
  <si>
    <t>Villamonte</t>
  </si>
  <si>
    <t>Aragonez</t>
  </si>
  <si>
    <t>Asistente</t>
  </si>
  <si>
    <t>Eduardo</t>
  </si>
  <si>
    <t>Beitia</t>
  </si>
  <si>
    <t>Jefe computación</t>
  </si>
  <si>
    <t>Masiel</t>
  </si>
  <si>
    <t>Fernández</t>
  </si>
  <si>
    <t xml:space="preserve">Coordinadora </t>
  </si>
  <si>
    <t>Services Computers S.A</t>
  </si>
  <si>
    <t>David, Av F Sur.</t>
  </si>
  <si>
    <t>Totales</t>
  </si>
  <si>
    <t>Teléfono:615-54-63</t>
  </si>
  <si>
    <t>Feha: 24/11/2010</t>
  </si>
  <si>
    <t>Planilla del 1 al 15 de noviembre del 2010</t>
  </si>
</sst>
</file>

<file path=xl/styles.xml><?xml version="1.0" encoding="utf-8"?>
<styleSheet xmlns="http://schemas.openxmlformats.org/spreadsheetml/2006/main">
  <numFmts count="1">
    <numFmt numFmtId="169" formatCode="_([$B/.-180A]\ * #,##0.00_);_([$B/.-180A]\ * \(#,##0.00\);_([$B/.-180A]\ 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2" fontId="0" fillId="0" borderId="1" xfId="0" applyNumberFormat="1" applyBorder="1"/>
    <xf numFmtId="17" fontId="0" fillId="0" borderId="1" xfId="0" applyNumberFormat="1" applyBorder="1"/>
    <xf numFmtId="0" fontId="4" fillId="0" borderId="1" xfId="0" applyFont="1" applyBorder="1"/>
    <xf numFmtId="169" fontId="1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/>
    <xf numFmtId="0" fontId="1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topLeftCell="E1" workbookViewId="0">
      <selection activeCell="E19" sqref="E19"/>
    </sheetView>
  </sheetViews>
  <sheetFormatPr baseColWidth="10" defaultRowHeight="15"/>
  <cols>
    <col min="1" max="1" width="22.42578125" customWidth="1"/>
    <col min="5" max="5" width="20.28515625" customWidth="1"/>
    <col min="6" max="6" width="22.85546875" customWidth="1"/>
    <col min="7" max="7" width="11.5703125" bestFit="1" customWidth="1"/>
    <col min="9" max="9" width="12.5703125" bestFit="1" customWidth="1"/>
    <col min="10" max="13" width="11.5703125" bestFit="1" customWidth="1"/>
    <col min="14" max="14" width="12.5703125" bestFit="1" customWidth="1"/>
  </cols>
  <sheetData>
    <row r="1" spans="1:14">
      <c r="B1" s="1"/>
      <c r="E1" s="11" t="s">
        <v>64</v>
      </c>
      <c r="F1" s="11"/>
      <c r="G1" s="14"/>
    </row>
    <row r="2" spans="1:14">
      <c r="B2" s="1"/>
      <c r="E2" s="11" t="s">
        <v>65</v>
      </c>
      <c r="F2" s="11"/>
      <c r="G2" s="14"/>
    </row>
    <row r="3" spans="1:14">
      <c r="B3" s="1"/>
      <c r="E3" s="11" t="s">
        <v>67</v>
      </c>
      <c r="F3" s="11"/>
      <c r="G3" s="14"/>
    </row>
    <row r="4" spans="1:14">
      <c r="B4" s="1"/>
      <c r="E4" s="12" t="s">
        <v>68</v>
      </c>
      <c r="F4" s="12"/>
      <c r="G4" s="15"/>
    </row>
    <row r="5" spans="1:14">
      <c r="B5" s="1"/>
      <c r="E5" s="13" t="s">
        <v>69</v>
      </c>
      <c r="F5" s="13"/>
      <c r="G5" s="16"/>
    </row>
    <row r="6" spans="1:14">
      <c r="A6" s="2"/>
      <c r="B6" s="3"/>
      <c r="C6" s="4"/>
      <c r="D6" s="4"/>
      <c r="E6" s="4"/>
      <c r="F6" s="4"/>
      <c r="G6" s="4"/>
      <c r="H6" s="4"/>
      <c r="I6" s="4"/>
      <c r="J6" s="5" t="s">
        <v>14</v>
      </c>
      <c r="K6" s="5"/>
      <c r="L6" s="4"/>
      <c r="M6" s="4"/>
      <c r="N6" s="4"/>
    </row>
    <row r="7" spans="1:14">
      <c r="A7" s="2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8</v>
      </c>
      <c r="H7" s="3" t="s">
        <v>9</v>
      </c>
      <c r="I7" s="3" t="s">
        <v>10</v>
      </c>
      <c r="J7" s="3" t="s">
        <v>0</v>
      </c>
      <c r="K7" s="3" t="s">
        <v>11</v>
      </c>
      <c r="L7" s="3" t="s">
        <v>12</v>
      </c>
      <c r="M7" s="3" t="s">
        <v>13</v>
      </c>
      <c r="N7" s="3" t="s">
        <v>15</v>
      </c>
    </row>
    <row r="8" spans="1:14">
      <c r="A8" s="6" t="s">
        <v>16</v>
      </c>
      <c r="B8" s="4" t="s">
        <v>17</v>
      </c>
      <c r="C8" s="4" t="s">
        <v>18</v>
      </c>
      <c r="D8" s="4" t="s">
        <v>19</v>
      </c>
      <c r="E8" s="4" t="s">
        <v>20</v>
      </c>
      <c r="F8" s="3" t="s">
        <v>7</v>
      </c>
      <c r="G8" s="4">
        <v>25.89</v>
      </c>
      <c r="H8" s="4">
        <v>96</v>
      </c>
      <c r="I8" s="4">
        <f>(G8*H8)</f>
        <v>2485.44</v>
      </c>
      <c r="J8" s="7">
        <f>(I8*0.08)</f>
        <v>198.83520000000001</v>
      </c>
      <c r="K8" s="7">
        <f>(1.5%*I8)</f>
        <v>37.281599999999997</v>
      </c>
      <c r="L8" s="4">
        <v>300</v>
      </c>
      <c r="M8" s="7">
        <v>240</v>
      </c>
      <c r="N8" s="7">
        <f>(I8-J8-K8-L8-M8)</f>
        <v>1709.3232000000003</v>
      </c>
    </row>
    <row r="9" spans="1:14">
      <c r="A9" s="6" t="s">
        <v>21</v>
      </c>
      <c r="B9" s="4" t="s">
        <v>22</v>
      </c>
      <c r="C9" s="4" t="s">
        <v>23</v>
      </c>
      <c r="D9" s="4" t="s">
        <v>24</v>
      </c>
      <c r="E9" s="4" t="s">
        <v>25</v>
      </c>
      <c r="F9" s="3" t="s">
        <v>7</v>
      </c>
      <c r="G9" s="4">
        <v>15.32</v>
      </c>
      <c r="H9" s="4">
        <v>96</v>
      </c>
      <c r="I9" s="4">
        <f>(G9*H9)</f>
        <v>1470.72</v>
      </c>
      <c r="J9" s="7">
        <f>(8%*I9)</f>
        <v>117.6576</v>
      </c>
      <c r="K9" s="7">
        <f>(I9*1.5%)</f>
        <v>22.0608</v>
      </c>
      <c r="L9" s="4">
        <v>1.23</v>
      </c>
      <c r="M9" s="4">
        <v>13.21</v>
      </c>
      <c r="N9" s="7">
        <f>I9-J9-K9-L9-M9</f>
        <v>1316.5616</v>
      </c>
    </row>
    <row r="10" spans="1:14">
      <c r="A10" s="6" t="s">
        <v>26</v>
      </c>
      <c r="B10" s="3" t="s">
        <v>27</v>
      </c>
      <c r="C10" s="4" t="s">
        <v>28</v>
      </c>
      <c r="D10" s="4" t="s">
        <v>29</v>
      </c>
      <c r="E10" s="4" t="s">
        <v>30</v>
      </c>
      <c r="F10" s="3" t="s">
        <v>7</v>
      </c>
      <c r="G10" s="7">
        <v>10</v>
      </c>
      <c r="H10" s="4">
        <v>96</v>
      </c>
      <c r="I10" s="7">
        <f>(G10*H10)</f>
        <v>960</v>
      </c>
      <c r="J10" s="7">
        <f>(I10*8%)</f>
        <v>76.8</v>
      </c>
      <c r="K10" s="7">
        <f>(I10*1.5%)</f>
        <v>14.399999999999999</v>
      </c>
      <c r="L10" s="7">
        <v>45</v>
      </c>
      <c r="M10" s="4">
        <v>63.14</v>
      </c>
      <c r="N10" s="4">
        <f>(I10-J10-K10-L10-M10)</f>
        <v>760.66000000000008</v>
      </c>
    </row>
    <row r="11" spans="1:14">
      <c r="A11" s="6" t="s">
        <v>31</v>
      </c>
      <c r="B11" s="3" t="s">
        <v>38</v>
      </c>
      <c r="C11" s="4" t="s">
        <v>44</v>
      </c>
      <c r="D11" s="4" t="s">
        <v>45</v>
      </c>
      <c r="E11" s="4" t="s">
        <v>30</v>
      </c>
      <c r="F11" s="4" t="s">
        <v>7</v>
      </c>
      <c r="G11" s="7">
        <v>10</v>
      </c>
      <c r="H11" s="4">
        <v>96</v>
      </c>
      <c r="I11" s="7">
        <f>(G11*H11)</f>
        <v>960</v>
      </c>
      <c r="J11" s="7">
        <f>(I11*8%)</f>
        <v>76.8</v>
      </c>
      <c r="K11" s="7">
        <f>(I11*1.5%)</f>
        <v>14.399999999999999</v>
      </c>
      <c r="L11" s="7">
        <v>14</v>
      </c>
      <c r="M11" s="7">
        <v>12</v>
      </c>
      <c r="N11" s="7">
        <f>(I11-J11-K11-L11-M11)</f>
        <v>842.80000000000007</v>
      </c>
    </row>
    <row r="12" spans="1:14">
      <c r="A12" s="6" t="s">
        <v>32</v>
      </c>
      <c r="B12" s="8" t="s">
        <v>40</v>
      </c>
      <c r="C12" s="4" t="s">
        <v>46</v>
      </c>
      <c r="D12" s="4" t="s">
        <v>47</v>
      </c>
      <c r="E12" s="4" t="s">
        <v>51</v>
      </c>
      <c r="F12" s="4" t="s">
        <v>7</v>
      </c>
      <c r="G12" s="7">
        <v>10</v>
      </c>
      <c r="H12" s="4">
        <v>96</v>
      </c>
      <c r="I12" s="7">
        <f>(G12*H12)</f>
        <v>960</v>
      </c>
      <c r="J12" s="7">
        <f>(I12*8%)</f>
        <v>76.8</v>
      </c>
      <c r="K12" s="7">
        <f>(I12*1.5%)</f>
        <v>14.399999999999999</v>
      </c>
      <c r="L12" s="7">
        <v>23</v>
      </c>
      <c r="M12" s="7">
        <v>11</v>
      </c>
      <c r="N12" s="7">
        <f>(I12-J12-K12-L12-M12)</f>
        <v>834.80000000000007</v>
      </c>
    </row>
    <row r="13" spans="1:14">
      <c r="A13" s="6" t="s">
        <v>33</v>
      </c>
      <c r="B13" s="4" t="s">
        <v>39</v>
      </c>
      <c r="C13" s="4" t="s">
        <v>48</v>
      </c>
      <c r="D13" s="4" t="s">
        <v>49</v>
      </c>
      <c r="E13" s="4" t="s">
        <v>52</v>
      </c>
      <c r="F13" s="4" t="s">
        <v>7</v>
      </c>
      <c r="G13" s="7">
        <v>3</v>
      </c>
      <c r="H13" s="4">
        <v>96</v>
      </c>
      <c r="I13" s="7">
        <f>(G13*H13)</f>
        <v>288</v>
      </c>
      <c r="J13" s="4">
        <f>(I13*8%)</f>
        <v>23.04</v>
      </c>
      <c r="K13" s="7">
        <f>(I13*1.5%)</f>
        <v>4.32</v>
      </c>
      <c r="L13" s="7">
        <v>24</v>
      </c>
      <c r="M13" s="7">
        <v>15.23</v>
      </c>
      <c r="N13" s="7">
        <f>(I13-J13-K13-L13-M13)</f>
        <v>221.41</v>
      </c>
    </row>
    <row r="14" spans="1:14">
      <c r="A14" s="6" t="s">
        <v>34</v>
      </c>
      <c r="B14" s="4" t="s">
        <v>41</v>
      </c>
      <c r="C14" s="4" t="s">
        <v>50</v>
      </c>
      <c r="D14" s="4" t="s">
        <v>56</v>
      </c>
      <c r="E14" s="4" t="s">
        <v>53</v>
      </c>
      <c r="F14" s="4" t="s">
        <v>7</v>
      </c>
      <c r="G14" s="7">
        <v>3</v>
      </c>
      <c r="H14" s="4">
        <v>96</v>
      </c>
      <c r="I14" s="7">
        <f>(G14*H14)</f>
        <v>288</v>
      </c>
      <c r="J14" s="7">
        <f>(I14*8%)</f>
        <v>23.04</v>
      </c>
      <c r="K14" s="7">
        <f>(I14*1.5%)</f>
        <v>4.32</v>
      </c>
      <c r="L14" s="7">
        <v>15</v>
      </c>
      <c r="M14" s="7">
        <v>24</v>
      </c>
      <c r="N14" s="7">
        <f>(I14-J14-K14-L14-M14)</f>
        <v>221.64</v>
      </c>
    </row>
    <row r="15" spans="1:14">
      <c r="A15" s="6" t="s">
        <v>35</v>
      </c>
      <c r="B15" s="4" t="s">
        <v>42</v>
      </c>
      <c r="C15" s="4" t="s">
        <v>54</v>
      </c>
      <c r="D15" s="4" t="s">
        <v>55</v>
      </c>
      <c r="E15" s="4" t="s">
        <v>57</v>
      </c>
      <c r="F15" s="4" t="s">
        <v>7</v>
      </c>
      <c r="G15" s="7">
        <v>5.64</v>
      </c>
      <c r="H15" s="4">
        <v>96</v>
      </c>
      <c r="I15" s="4">
        <f>(G15*H15)</f>
        <v>541.43999999999994</v>
      </c>
      <c r="J15" s="7">
        <f>(I15*8%)</f>
        <v>43.315199999999997</v>
      </c>
      <c r="K15" s="7">
        <f>(I15*1.5%)</f>
        <v>8.121599999999999</v>
      </c>
      <c r="L15" s="7">
        <v>21</v>
      </c>
      <c r="M15" s="7">
        <v>11</v>
      </c>
      <c r="N15" s="7">
        <f>(I15-J15-K15-L15-M15)</f>
        <v>458.00319999999994</v>
      </c>
    </row>
    <row r="16" spans="1:14">
      <c r="A16" s="6" t="s">
        <v>36</v>
      </c>
      <c r="B16" s="4" t="s">
        <v>43</v>
      </c>
      <c r="C16" s="4" t="s">
        <v>58</v>
      </c>
      <c r="D16" s="4" t="s">
        <v>59</v>
      </c>
      <c r="E16" s="4" t="s">
        <v>60</v>
      </c>
      <c r="F16" s="4" t="s">
        <v>7</v>
      </c>
      <c r="G16" s="7">
        <v>6.5</v>
      </c>
      <c r="H16" s="4">
        <v>96</v>
      </c>
      <c r="I16" s="7">
        <f>(G16*H16)</f>
        <v>624</v>
      </c>
      <c r="J16" s="7">
        <f>(I16*8%)</f>
        <v>49.92</v>
      </c>
      <c r="K16" s="7">
        <f>(I16*1.5%)</f>
        <v>9.36</v>
      </c>
      <c r="L16" s="7">
        <v>24</v>
      </c>
      <c r="M16" s="7">
        <v>10</v>
      </c>
      <c r="N16" s="7">
        <f>(I16-J16-K16-L16-M16)</f>
        <v>530.72</v>
      </c>
    </row>
    <row r="17" spans="1:14">
      <c r="A17" s="6" t="s">
        <v>37</v>
      </c>
      <c r="B17" s="4" t="s">
        <v>27</v>
      </c>
      <c r="C17" s="4" t="s">
        <v>61</v>
      </c>
      <c r="D17" s="4" t="s">
        <v>62</v>
      </c>
      <c r="E17" s="4" t="s">
        <v>63</v>
      </c>
      <c r="F17" s="4" t="s">
        <v>7</v>
      </c>
      <c r="G17" s="7">
        <v>5.35</v>
      </c>
      <c r="H17" s="4">
        <v>96</v>
      </c>
      <c r="I17" s="4">
        <f>(G17*H17)</f>
        <v>513.59999999999991</v>
      </c>
      <c r="J17" s="7">
        <f>(I17*8%)</f>
        <v>41.087999999999994</v>
      </c>
      <c r="K17" s="7">
        <f>(I17*1.5%)</f>
        <v>7.703999999999998</v>
      </c>
      <c r="L17" s="7">
        <v>18</v>
      </c>
      <c r="M17" s="7">
        <v>14</v>
      </c>
      <c r="N17" s="7">
        <f>(I17-J17-K17-L17-M17)</f>
        <v>432.80799999999994</v>
      </c>
    </row>
    <row r="18" spans="1:14">
      <c r="A18" s="2"/>
      <c r="B18" s="4"/>
      <c r="C18" s="4"/>
      <c r="D18" s="4"/>
      <c r="E18" s="4"/>
      <c r="F18" s="4"/>
      <c r="G18" s="4"/>
      <c r="I18" s="4"/>
      <c r="J18" s="4"/>
      <c r="K18" s="4"/>
      <c r="L18" s="4"/>
      <c r="M18" s="4"/>
      <c r="N18" s="4"/>
    </row>
    <row r="19" spans="1:14">
      <c r="A19" s="9" t="s">
        <v>66</v>
      </c>
      <c r="B19" s="4"/>
      <c r="C19" s="4"/>
      <c r="D19" s="4"/>
      <c r="E19" s="4"/>
      <c r="F19" s="4"/>
      <c r="G19" s="10">
        <f>SUM(G8:G17)</f>
        <v>94.7</v>
      </c>
      <c r="H19" s="3">
        <f>SUM(H8:H17)</f>
        <v>960</v>
      </c>
      <c r="I19" s="10">
        <f>SUM(I8:I17)</f>
        <v>9091.1999999999989</v>
      </c>
      <c r="J19" s="10">
        <f>(I19*8%)</f>
        <v>727.29599999999994</v>
      </c>
      <c r="K19" s="10">
        <f>(I19*1.5%)</f>
        <v>136.36799999999997</v>
      </c>
      <c r="L19" s="10">
        <f>SUM(L8:L17)</f>
        <v>485.23</v>
      </c>
      <c r="M19" s="10">
        <f>SUM(M8:M17)</f>
        <v>413.58000000000004</v>
      </c>
      <c r="N19" s="10">
        <f>SUM(N8:N17)</f>
        <v>7328.7260000000015</v>
      </c>
    </row>
  </sheetData>
  <mergeCells count="6">
    <mergeCell ref="E5:F5"/>
    <mergeCell ref="J6:K6"/>
    <mergeCell ref="E1:F1"/>
    <mergeCell ref="E2:F2"/>
    <mergeCell ref="E3:F3"/>
    <mergeCell ref="E4:F4"/>
  </mergeCells>
  <pageMargins left="0.70866141732283472" right="0.70866141732283472" top="0.74803149606299213" bottom="0.74803149606299213" header="0.31496062992125984" footer="0.31496062992125984"/>
  <pageSetup scale="60" orientation="landscape" horizontalDpi="4294967293" verticalDpi="0" r:id="rId1"/>
  <ignoredErrors>
    <ignoredError sqref="N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2010-11-24T21:43:23Z</cp:lastPrinted>
  <dcterms:created xsi:type="dcterms:W3CDTF">2010-11-24T18:38:44Z</dcterms:created>
  <dcterms:modified xsi:type="dcterms:W3CDTF">2010-11-24T21:43:26Z</dcterms:modified>
</cp:coreProperties>
</file>