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504" windowHeight="7752" activeTab="4"/>
  </bookViews>
  <sheets>
    <sheet name="PREGUNTAS" sheetId="4" r:id="rId1"/>
    <sheet name=" PEPS" sheetId="2" r:id="rId2"/>
    <sheet name=" UEPS" sheetId="1" r:id="rId3"/>
    <sheet name="P.Promedio" sheetId="3" r:id="rId4"/>
    <sheet name="Ctas T" sheetId="5" r:id="rId5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3"/>
  <c r="J27"/>
  <c r="G27"/>
  <c r="G28" s="1"/>
  <c r="G29" s="1"/>
  <c r="G24"/>
  <c r="J22"/>
  <c r="L21"/>
  <c r="L22" s="1"/>
  <c r="I21" i="1"/>
  <c r="J21"/>
  <c r="L21" s="1"/>
  <c r="I22"/>
  <c r="J22" s="1"/>
  <c r="I23"/>
  <c r="I24"/>
  <c r="J24"/>
  <c r="I25"/>
  <c r="I26"/>
  <c r="I27"/>
  <c r="J27" s="1"/>
  <c r="I28"/>
  <c r="I29"/>
  <c r="I30"/>
  <c r="G22" i="2"/>
  <c r="G24" s="1"/>
  <c r="G26" s="1"/>
  <c r="G27" s="1"/>
  <c r="G28" s="1"/>
  <c r="G29" s="1"/>
  <c r="G30" s="1"/>
  <c r="G31" s="1"/>
  <c r="J25"/>
  <c r="J28"/>
  <c r="J24"/>
  <c r="J22"/>
  <c r="J23" s="1"/>
  <c r="J21"/>
  <c r="L21" s="1"/>
  <c r="L22" i="1" l="1"/>
  <c r="L23" s="1"/>
  <c r="L24"/>
  <c r="L25" s="1"/>
  <c r="L26" s="1"/>
  <c r="L27" s="1"/>
  <c r="L28" s="1"/>
  <c r="L29" s="1"/>
  <c r="H24" i="3"/>
  <c r="L23"/>
  <c r="H23"/>
  <c r="I23"/>
  <c r="L22" i="2"/>
  <c r="L23" s="1"/>
  <c r="L24" s="1"/>
  <c r="L25" s="1"/>
  <c r="L26" s="1"/>
  <c r="L27" s="1"/>
  <c r="L28" s="1"/>
  <c r="K30"/>
  <c r="K29"/>
  <c r="L24" i="3" l="1"/>
  <c r="I24"/>
  <c r="L29" i="2"/>
  <c r="L30" s="1"/>
  <c r="L31" s="1"/>
  <c r="H26" i="3" l="1"/>
  <c r="I25"/>
  <c r="L25"/>
  <c r="H25"/>
  <c r="I26" l="1"/>
  <c r="K26" s="1"/>
  <c r="L26" s="1"/>
  <c r="L27" l="1"/>
  <c r="I27"/>
  <c r="H29" l="1"/>
  <c r="L28"/>
  <c r="I28"/>
  <c r="I29" l="1"/>
  <c r="K29" s="1"/>
  <c r="L29" s="1"/>
  <c r="L30" i="1"/>
</calcChain>
</file>

<file path=xl/sharedStrings.xml><?xml version="1.0" encoding="utf-8"?>
<sst xmlns="http://schemas.openxmlformats.org/spreadsheetml/2006/main" count="286" uniqueCount="122">
  <si>
    <t>Operaciones del periodo:</t>
  </si>
  <si>
    <t>Saldo Inicial 600 Unidades a $40.00 c/u =$24000.00 al contado.</t>
  </si>
  <si>
    <t xml:space="preserve">UNIDADES </t>
  </si>
  <si>
    <t>PRECIO UNITARIO</t>
  </si>
  <si>
    <t xml:space="preserve">PRECIO NETO </t>
  </si>
  <si>
    <t xml:space="preserve">VALORES </t>
  </si>
  <si>
    <t>DEBE</t>
  </si>
  <si>
    <t>HABER</t>
  </si>
  <si>
    <t xml:space="preserve">SALDO </t>
  </si>
  <si>
    <t>FECHA</t>
  </si>
  <si>
    <t xml:space="preserve">REFERENCIA </t>
  </si>
  <si>
    <t xml:space="preserve">ENTRADAS </t>
  </si>
  <si>
    <t xml:space="preserve">SALIDAS </t>
  </si>
  <si>
    <t>EXISTENCIA</t>
  </si>
  <si>
    <t>DIA 3</t>
  </si>
  <si>
    <t>F-56</t>
  </si>
  <si>
    <t>DIA 5</t>
  </si>
  <si>
    <t>DIA 8</t>
  </si>
  <si>
    <t>DIA 10</t>
  </si>
  <si>
    <t>DIA 15</t>
  </si>
  <si>
    <t>DIA 18</t>
  </si>
  <si>
    <t>DIA 25</t>
  </si>
  <si>
    <t>DIA 30</t>
  </si>
  <si>
    <t xml:space="preserve">N.C. </t>
  </si>
  <si>
    <t>F-68</t>
  </si>
  <si>
    <t>F-97</t>
  </si>
  <si>
    <t>ENVIO PRODUCC.</t>
  </si>
  <si>
    <t>DEVOLUCION</t>
  </si>
  <si>
    <t>DIA 1</t>
  </si>
  <si>
    <t>SALDO INICIAL</t>
  </si>
  <si>
    <t>UEPS</t>
  </si>
  <si>
    <t>PEPS</t>
  </si>
  <si>
    <t>VALORES</t>
  </si>
  <si>
    <t>D</t>
  </si>
  <si>
    <t>H</t>
  </si>
  <si>
    <t>SALDO</t>
  </si>
  <si>
    <t>PRECIO NETO</t>
  </si>
  <si>
    <t>PROMEDIO</t>
  </si>
  <si>
    <t xml:space="preserve">                ALMACEN DE MATERIA PRIMA</t>
  </si>
  <si>
    <t>S)</t>
  </si>
  <si>
    <t>(2</t>
  </si>
  <si>
    <t>REB DIA 5</t>
  </si>
  <si>
    <t>2)</t>
  </si>
  <si>
    <t>(1</t>
  </si>
  <si>
    <t>COM DIA 3</t>
  </si>
  <si>
    <t>DEV DIA 25</t>
  </si>
  <si>
    <t>7)</t>
  </si>
  <si>
    <t>(3</t>
  </si>
  <si>
    <t>COM DIA 8</t>
  </si>
  <si>
    <t>1)</t>
  </si>
  <si>
    <t>(5</t>
  </si>
  <si>
    <t>ENV DIA 15</t>
  </si>
  <si>
    <t>(4</t>
  </si>
  <si>
    <t>FLET DIA 10</t>
  </si>
  <si>
    <t>(6</t>
  </si>
  <si>
    <t>COMP DIA 18</t>
  </si>
  <si>
    <t>3)</t>
  </si>
  <si>
    <t>(5a</t>
  </si>
  <si>
    <t>4)</t>
  </si>
  <si>
    <t>(-5000)</t>
  </si>
  <si>
    <t>(7</t>
  </si>
  <si>
    <t>COM DIA 18</t>
  </si>
  <si>
    <t>6)</t>
  </si>
  <si>
    <t>(8</t>
  </si>
  <si>
    <t>ENV DIA 30</t>
  </si>
  <si>
    <t>(8a</t>
  </si>
  <si>
    <t>(8b</t>
  </si>
  <si>
    <t>PRODUCCION EN PROCESO</t>
  </si>
  <si>
    <t>5)</t>
  </si>
  <si>
    <t>5a)</t>
  </si>
  <si>
    <t>8)</t>
  </si>
  <si>
    <t>8a)</t>
  </si>
  <si>
    <t>8b)</t>
  </si>
  <si>
    <t xml:space="preserve">              BANCOS</t>
  </si>
  <si>
    <t xml:space="preserve">          PROVEEDORES</t>
  </si>
  <si>
    <t>FLE DIA 10</t>
  </si>
  <si>
    <t>COM DIA 15</t>
  </si>
  <si>
    <t>COM DIA 5</t>
  </si>
  <si>
    <t>¿CUAL ES LA MATERIA PRIMA DIRECTA?</t>
  </si>
  <si>
    <t>¿CUÁL ES LA MATERIA PRIMA INDIRECTA?</t>
  </si>
  <si>
    <t>¿CUÁLES SON LOS DEPARTAMENTOS INVOLUCRADOS EN EL MANEJO DE LA MATERIA PRIMA?</t>
  </si>
  <si>
    <t>¿CUÁLES SON LOS DOCUMENTOS UTILIZADOS EN EL MANEJO DE MATERIA PRIMA?</t>
  </si>
  <si>
    <t>¿QUÉ SIGNIFICAN LAS SIGLAS PEPS?</t>
  </si>
  <si>
    <t>¿QUÉ SIGNIFICAN LAS SIGLAS UEPS?</t>
  </si>
  <si>
    <t>CUANDO LOS PRECIOS VAN A LA ALZA ¿CUÁL DEBERÍA SER LA TÉCNICA EMPLEADA EN LA VALUACIÓN DE LOS ALMACENES?</t>
  </si>
  <si>
    <t>¿CUÁL ES EL EFECTO AL UTILIZAR UEPS EN LA VALUACIÓN DE LOS ALMACENES?</t>
  </si>
  <si>
    <t>¿QUÉ EFECTO TIENE UTILIZAR PEPS EN LA VALUACIÓN DE LOS ALMACENES?</t>
  </si>
  <si>
    <t>Es aquella que es el primer elemento del costo y es aquella que es plenamente identificable en el producto ya que se puede identificar con exactitud</t>
  </si>
  <si>
    <t xml:space="preserve"> la cantidad a utilizar</t>
  </si>
  <si>
    <t>Es el que no puede identificarse enteramente con el producto y no se sabe con exactitud cuanta se utiliza de esa materia</t>
  </si>
  <si>
    <t>Compras, almacén y producción</t>
  </si>
  <si>
    <t>PREGUNTAS</t>
  </si>
  <si>
    <t>Solicitudes de compra</t>
  </si>
  <si>
    <t>Primeras entradas primeras salidas</t>
  </si>
  <si>
    <t>Ultimas entrada primeras salidas</t>
  </si>
  <si>
    <t>Conviene más la de UEPS por que el costo de producción queda actualizado, lo que arroga una utilidad más real a la fecha de venta</t>
  </si>
  <si>
    <t xml:space="preserve">La materia prima que entra en producción en proceso corresponde a la última capa adquirida, por lo que el costo es mas reciente dejando </t>
  </si>
  <si>
    <t xml:space="preserve">el almacén las adquiridas que son las más baratas por lo que el inventario queda sobrevaluado en relación con el precio de la compra mas </t>
  </si>
  <si>
    <t>actual.</t>
  </si>
  <si>
    <t>Este se considera un extracto especifico tiene capas de salida del almacén en el mismo orden en el que entraron, el cual no tiene que ver</t>
  </si>
  <si>
    <t xml:space="preserve"> con el manejo físico de la mercancía, aunque por lógica los artículos deberían de salir en ese orden  </t>
  </si>
  <si>
    <t>Dia 3</t>
  </si>
  <si>
    <t>Dia 5</t>
  </si>
  <si>
    <t>Dia 8</t>
  </si>
  <si>
    <t>Dia 15</t>
  </si>
  <si>
    <t>Dia 10</t>
  </si>
  <si>
    <t>Dia 18</t>
  </si>
  <si>
    <t>Dia 25</t>
  </si>
  <si>
    <t>Dia 30</t>
  </si>
  <si>
    <t xml:space="preserve">Se compran 500 unidades a $42.50 c/u = $21250.00 al contado </t>
  </si>
  <si>
    <t>Nos hacen una rebaja sobre compra anterior al 2% por pronto pago, devolviendonos el importe.</t>
  </si>
  <si>
    <t>Se compran 1000 unidades a $45.00 c/u = $45000.00 a credito.</t>
  </si>
  <si>
    <t>Se pagan $5000.00 de fletes de la compra anterior con cheque.</t>
  </si>
  <si>
    <t>Se envia a producion en proceso 1000 unidades.</t>
  </si>
  <si>
    <t xml:space="preserve">Se compran 1500 unidades a $47.00 c/u = $70500.00 a credito </t>
  </si>
  <si>
    <t>Se devuelven 500n unidades de la compra anterior por defectos de fabricacio.</t>
  </si>
  <si>
    <t>Se envian a produccion 1500 unidades.</t>
  </si>
  <si>
    <t>Resuelve el siguiente ejercicio por las tres tecnica PEPS, UEPS, Precio Promedio. Registra enb en esquemas de mayo y en tarjeta s de almacen al final campare los saldos en el almacen y produccion en proceso con las tres tecnicas.</t>
  </si>
  <si>
    <t xml:space="preserve">FLETE </t>
  </si>
  <si>
    <t xml:space="preserve">        PROVEEDORES</t>
  </si>
  <si>
    <r>
      <t xml:space="preserve">      </t>
    </r>
    <r>
      <rPr>
        <b/>
        <sz val="10"/>
        <color rgb="FFFF7C80"/>
        <rFont val="Century Gothic"/>
        <family val="2"/>
      </rPr>
      <t xml:space="preserve"> ALMACEN DE MATERIA PRIMA</t>
    </r>
  </si>
  <si>
    <t xml:space="preserve">         ALMACEN DE MATERIA PRIMA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</si>
</sst>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entury Gothic"/>
      <family val="2"/>
    </font>
    <font>
      <b/>
      <sz val="11"/>
      <color theme="5" tint="-0.249977111117893"/>
      <name val="Century Gothic"/>
      <family val="2"/>
    </font>
    <font>
      <sz val="11"/>
      <color rgb="FFFF0000"/>
      <name val="Arial"/>
      <family val="2"/>
    </font>
    <font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20"/>
      <color theme="5" tint="-0.249977111117893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20"/>
      <color theme="1"/>
      <name val="Century Gothic"/>
      <family val="2"/>
    </font>
    <font>
      <b/>
      <sz val="18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i/>
      <sz val="10"/>
      <color theme="1"/>
      <name val="Century Gothic"/>
      <family val="2"/>
    </font>
    <font>
      <b/>
      <sz val="16"/>
      <name val="Century Gothic"/>
      <family val="2"/>
    </font>
    <font>
      <sz val="9"/>
      <color theme="1"/>
      <name val="Century Gothic"/>
      <family val="2"/>
    </font>
    <font>
      <b/>
      <sz val="18"/>
      <color rgb="FF92D050"/>
      <name val="Century Gothic"/>
      <family val="2"/>
    </font>
    <font>
      <sz val="10"/>
      <color rgb="FFFF7C80"/>
      <name val="Century Gothic"/>
      <family val="2"/>
    </font>
    <font>
      <b/>
      <sz val="10"/>
      <color rgb="FFFF7C80"/>
      <name val="Century Gothic"/>
      <family val="2"/>
    </font>
    <font>
      <b/>
      <sz val="18"/>
      <color theme="8" tint="0.3999755851924192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51">
    <xf numFmtId="0" fontId="0" fillId="0" borderId="0" xfId="0"/>
    <xf numFmtId="164" fontId="0" fillId="0" borderId="1" xfId="0" applyNumberFormat="1" applyBorder="1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3" fillId="0" borderId="17" xfId="0" applyFont="1" applyFill="1" applyBorder="1" applyAlignment="1">
      <alignment horizontal="center" vertical="center"/>
    </xf>
    <xf numFmtId="164" fontId="3" fillId="0" borderId="13" xfId="2" applyFont="1" applyFill="1" applyBorder="1" applyAlignment="1">
      <alignment horizontal="center" wrapText="1"/>
    </xf>
    <xf numFmtId="164" fontId="3" fillId="0" borderId="13" xfId="2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15" xfId="0" applyFont="1" applyFill="1" applyBorder="1"/>
    <xf numFmtId="164" fontId="3" fillId="0" borderId="15" xfId="2" applyFont="1" applyFill="1" applyBorder="1"/>
    <xf numFmtId="164" fontId="3" fillId="0" borderId="16" xfId="0" applyNumberFormat="1" applyFont="1" applyFill="1" applyBorder="1"/>
    <xf numFmtId="0" fontId="3" fillId="0" borderId="17" xfId="0" applyFont="1" applyFill="1" applyBorder="1"/>
    <xf numFmtId="9" fontId="3" fillId="0" borderId="15" xfId="2" applyNumberFormat="1" applyFont="1" applyFill="1" applyBorder="1"/>
    <xf numFmtId="9" fontId="3" fillId="0" borderId="17" xfId="2" applyNumberFormat="1" applyFont="1" applyFill="1" applyBorder="1"/>
    <xf numFmtId="164" fontId="3" fillId="0" borderId="17" xfId="2" applyFont="1" applyFill="1" applyBorder="1"/>
    <xf numFmtId="164" fontId="3" fillId="0" borderId="18" xfId="2" applyFont="1" applyFill="1" applyBorder="1"/>
    <xf numFmtId="164" fontId="3" fillId="0" borderId="15" xfId="2" applyFont="1" applyBorder="1"/>
    <xf numFmtId="164" fontId="3" fillId="0" borderId="18" xfId="2" applyFont="1" applyBorder="1"/>
    <xf numFmtId="164" fontId="3" fillId="0" borderId="17" xfId="2" applyFont="1" applyBorder="1"/>
    <xf numFmtId="0" fontId="3" fillId="0" borderId="19" xfId="0" applyFont="1" applyBorder="1"/>
    <xf numFmtId="0" fontId="3" fillId="0" borderId="11" xfId="0" applyFont="1" applyFill="1" applyBorder="1"/>
    <xf numFmtId="164" fontId="3" fillId="0" borderId="19" xfId="2" applyFont="1" applyBorder="1"/>
    <xf numFmtId="164" fontId="3" fillId="0" borderId="20" xfId="0" applyNumberFormat="1" applyFont="1" applyFill="1" applyBorder="1"/>
    <xf numFmtId="0" fontId="4" fillId="0" borderId="15" xfId="0" applyFont="1" applyBorder="1"/>
    <xf numFmtId="0" fontId="4" fillId="0" borderId="19" xfId="0" applyFont="1" applyBorder="1"/>
    <xf numFmtId="0" fontId="4" fillId="0" borderId="33" xfId="0" applyFont="1" applyBorder="1"/>
    <xf numFmtId="0" fontId="4" fillId="0" borderId="0" xfId="0" applyFont="1" applyBorder="1"/>
    <xf numFmtId="0" fontId="4" fillId="0" borderId="34" xfId="0" applyFont="1" applyBorder="1"/>
    <xf numFmtId="0" fontId="5" fillId="0" borderId="0" xfId="0" applyFont="1"/>
    <xf numFmtId="0" fontId="5" fillId="0" borderId="0" xfId="0" applyFont="1" applyBorder="1"/>
    <xf numFmtId="0" fontId="1" fillId="0" borderId="0" xfId="0" applyFont="1"/>
    <xf numFmtId="0" fontId="6" fillId="0" borderId="0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10" fillId="0" borderId="0" xfId="0" applyFont="1" applyBorder="1"/>
    <xf numFmtId="0" fontId="8" fillId="0" borderId="0" xfId="0" applyFont="1" applyBorder="1" applyAlignment="1">
      <alignment vertical="center"/>
    </xf>
    <xf numFmtId="0" fontId="11" fillId="0" borderId="0" xfId="0" applyFont="1" applyBorder="1"/>
    <xf numFmtId="0" fontId="12" fillId="0" borderId="0" xfId="0" applyFont="1" applyBorder="1" applyAlignment="1">
      <alignment vertical="center"/>
    </xf>
    <xf numFmtId="0" fontId="12" fillId="0" borderId="0" xfId="0" applyFont="1" applyBorder="1"/>
    <xf numFmtId="0" fontId="9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5" fillId="0" borderId="0" xfId="0" applyFont="1" applyAlignment="1">
      <alignment horizontal="left" wrapText="1"/>
    </xf>
    <xf numFmtId="0" fontId="14" fillId="0" borderId="0" xfId="0" applyFont="1"/>
    <xf numFmtId="0" fontId="11" fillId="3" borderId="0" xfId="0" applyFont="1" applyFill="1"/>
    <xf numFmtId="0" fontId="15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164" fontId="8" fillId="3" borderId="7" xfId="2" applyFont="1" applyFill="1" applyBorder="1" applyAlignment="1">
      <alignment horizontal="center" wrapText="1"/>
    </xf>
    <xf numFmtId="164" fontId="8" fillId="3" borderId="3" xfId="2" applyFont="1" applyFill="1" applyBorder="1" applyAlignment="1">
      <alignment horizontal="center" wrapText="1"/>
    </xf>
    <xf numFmtId="0" fontId="15" fillId="3" borderId="1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6" xfId="0" applyFont="1" applyFill="1" applyBorder="1"/>
    <xf numFmtId="0" fontId="8" fillId="3" borderId="11" xfId="0" applyFont="1" applyFill="1" applyBorder="1"/>
    <xf numFmtId="164" fontId="8" fillId="3" borderId="11" xfId="2" applyFont="1" applyFill="1" applyBorder="1" applyAlignment="1">
      <alignment horizontal="center" wrapText="1"/>
    </xf>
    <xf numFmtId="164" fontId="8" fillId="3" borderId="11" xfId="2" applyFont="1" applyFill="1" applyBorder="1" applyAlignment="1">
      <alignment horizontal="center" wrapText="1"/>
    </xf>
    <xf numFmtId="164" fontId="8" fillId="3" borderId="12" xfId="2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7" fillId="3" borderId="35" xfId="0" applyFont="1" applyFill="1" applyBorder="1" applyAlignment="1">
      <alignment horizontal="center"/>
    </xf>
    <xf numFmtId="0" fontId="17" fillId="3" borderId="36" xfId="0" applyFont="1" applyFill="1" applyBorder="1" applyAlignment="1">
      <alignment horizontal="center"/>
    </xf>
    <xf numFmtId="0" fontId="18" fillId="4" borderId="0" xfId="0" applyFont="1" applyFill="1"/>
    <xf numFmtId="0" fontId="19" fillId="4" borderId="7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9" fillId="4" borderId="5" xfId="0" applyFont="1" applyFill="1" applyBorder="1" applyAlignment="1">
      <alignment horizontal="center"/>
    </xf>
    <xf numFmtId="0" fontId="19" fillId="4" borderId="27" xfId="0" applyFont="1" applyFill="1" applyBorder="1" applyAlignment="1">
      <alignment horizontal="center" wrapText="1"/>
    </xf>
    <xf numFmtId="0" fontId="19" fillId="4" borderId="23" xfId="0" applyFont="1" applyFill="1" applyBorder="1" applyAlignment="1">
      <alignment horizontal="center"/>
    </xf>
    <xf numFmtId="0" fontId="19" fillId="4" borderId="24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19" fillId="4" borderId="12" xfId="0" applyFont="1" applyFill="1" applyBorder="1"/>
    <xf numFmtId="0" fontId="19" fillId="4" borderId="28" xfId="0" applyFont="1" applyFill="1" applyBorder="1" applyAlignment="1">
      <alignment horizontal="center" wrapText="1"/>
    </xf>
    <xf numFmtId="0" fontId="19" fillId="4" borderId="29" xfId="0" applyFont="1" applyFill="1" applyBorder="1" applyAlignment="1">
      <alignment horizontal="center"/>
    </xf>
    <xf numFmtId="0" fontId="14" fillId="0" borderId="17" xfId="0" applyFont="1" applyBorder="1"/>
    <xf numFmtId="164" fontId="14" fillId="0" borderId="17" xfId="0" applyNumberFormat="1" applyFont="1" applyBorder="1"/>
    <xf numFmtId="164" fontId="14" fillId="0" borderId="25" xfId="0" applyNumberFormat="1" applyFont="1" applyBorder="1"/>
    <xf numFmtId="0" fontId="14" fillId="0" borderId="15" xfId="0" applyFont="1" applyBorder="1"/>
    <xf numFmtId="0" fontId="20" fillId="0" borderId="15" xfId="0" applyFont="1" applyBorder="1"/>
    <xf numFmtId="164" fontId="14" fillId="0" borderId="15" xfId="0" applyNumberFormat="1" applyFont="1" applyBorder="1"/>
    <xf numFmtId="164" fontId="14" fillId="0" borderId="2" xfId="0" applyNumberFormat="1" applyFont="1" applyBorder="1"/>
    <xf numFmtId="0" fontId="14" fillId="0" borderId="19" xfId="0" applyFont="1" applyBorder="1"/>
    <xf numFmtId="164" fontId="14" fillId="0" borderId="19" xfId="0" applyNumberFormat="1" applyFont="1" applyBorder="1"/>
    <xf numFmtId="164" fontId="14" fillId="0" borderId="26" xfId="0" applyNumberFormat="1" applyFont="1" applyBorder="1"/>
    <xf numFmtId="0" fontId="21" fillId="4" borderId="3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/>
    </xf>
    <xf numFmtId="0" fontId="21" fillId="4" borderId="5" xfId="0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21" fillId="4" borderId="22" xfId="0" applyFont="1" applyFill="1" applyBorder="1" applyAlignment="1">
      <alignment horizontal="center"/>
    </xf>
    <xf numFmtId="0" fontId="4" fillId="0" borderId="0" xfId="0" applyFont="1" applyFill="1"/>
    <xf numFmtId="0" fontId="14" fillId="5" borderId="0" xfId="0" applyFont="1" applyFill="1"/>
    <xf numFmtId="0" fontId="16" fillId="5" borderId="3" xfId="0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16" fillId="5" borderId="21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6" fillId="5" borderId="22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164" fontId="15" fillId="5" borderId="7" xfId="2" applyFont="1" applyFill="1" applyBorder="1" applyAlignment="1">
      <alignment horizontal="center" wrapText="1"/>
    </xf>
    <xf numFmtId="164" fontId="15" fillId="5" borderId="3" xfId="2" applyFont="1" applyFill="1" applyBorder="1" applyAlignment="1">
      <alignment horizontal="center" wrapText="1"/>
    </xf>
    <xf numFmtId="0" fontId="15" fillId="5" borderId="11" xfId="0" applyFont="1" applyFill="1" applyBorder="1" applyAlignment="1">
      <alignment horizontal="center"/>
    </xf>
    <xf numFmtId="0" fontId="15" fillId="5" borderId="6" xfId="0" applyFont="1" applyFill="1" applyBorder="1"/>
    <xf numFmtId="0" fontId="15" fillId="5" borderId="11" xfId="0" applyFont="1" applyFill="1" applyBorder="1"/>
    <xf numFmtId="164" fontId="15" fillId="5" borderId="11" xfId="2" applyFont="1" applyFill="1" applyBorder="1" applyAlignment="1">
      <alignment horizontal="center" wrapText="1"/>
    </xf>
    <xf numFmtId="164" fontId="15" fillId="5" borderId="11" xfId="2" applyFont="1" applyFill="1" applyBorder="1" applyAlignment="1">
      <alignment horizontal="center" wrapText="1"/>
    </xf>
    <xf numFmtId="164" fontId="15" fillId="5" borderId="12" xfId="2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4" fillId="2" borderId="13" xfId="0" applyFont="1" applyFill="1" applyBorder="1"/>
    <xf numFmtId="0" fontId="14" fillId="2" borderId="17" xfId="0" applyFont="1" applyFill="1" applyBorder="1"/>
    <xf numFmtId="165" fontId="14" fillId="2" borderId="25" xfId="1" applyFont="1" applyFill="1" applyBorder="1"/>
    <xf numFmtId="165" fontId="14" fillId="2" borderId="17" xfId="1" applyFont="1" applyFill="1" applyBorder="1"/>
    <xf numFmtId="165" fontId="14" fillId="2" borderId="15" xfId="1" applyFont="1" applyFill="1" applyBorder="1"/>
    <xf numFmtId="165" fontId="14" fillId="2" borderId="2" xfId="1" applyFont="1" applyFill="1" applyBorder="1"/>
    <xf numFmtId="165" fontId="14" fillId="2" borderId="15" xfId="1" applyNumberFormat="1" applyFont="1" applyFill="1" applyBorder="1"/>
    <xf numFmtId="165" fontId="14" fillId="2" borderId="19" xfId="1" applyFont="1" applyFill="1" applyBorder="1"/>
    <xf numFmtId="165" fontId="14" fillId="2" borderId="26" xfId="1" applyFont="1" applyFill="1" applyBorder="1"/>
    <xf numFmtId="0" fontId="22" fillId="0" borderId="15" xfId="0" applyFont="1" applyBorder="1"/>
    <xf numFmtId="0" fontId="23" fillId="0" borderId="0" xfId="0" applyFont="1" applyFill="1"/>
    <xf numFmtId="0" fontId="24" fillId="0" borderId="30" xfId="0" applyFont="1" applyFill="1" applyBorder="1"/>
    <xf numFmtId="0" fontId="24" fillId="0" borderId="0" xfId="0" applyFont="1" applyFill="1"/>
    <xf numFmtId="0" fontId="25" fillId="0" borderId="30" xfId="0" applyFont="1" applyFill="1" applyBorder="1"/>
    <xf numFmtId="3" fontId="14" fillId="0" borderId="31" xfId="0" applyNumberFormat="1" applyFont="1" applyBorder="1"/>
    <xf numFmtId="0" fontId="14" fillId="0" borderId="32" xfId="0" applyFont="1" applyBorder="1" applyAlignment="1">
      <alignment horizontal="left"/>
    </xf>
    <xf numFmtId="0" fontId="14" fillId="0" borderId="0" xfId="0" applyFont="1" applyAlignment="1">
      <alignment horizontal="right"/>
    </xf>
    <xf numFmtId="3" fontId="14" fillId="0" borderId="0" xfId="0" applyNumberFormat="1" applyFont="1" applyAlignment="1">
      <alignment horizontal="left"/>
    </xf>
    <xf numFmtId="3" fontId="14" fillId="0" borderId="33" xfId="0" applyNumberFormat="1" applyFont="1" applyBorder="1"/>
    <xf numFmtId="3" fontId="14" fillId="0" borderId="34" xfId="0" applyNumberFormat="1" applyFont="1" applyBorder="1" applyAlignment="1">
      <alignment horizontal="left"/>
    </xf>
    <xf numFmtId="0" fontId="14" fillId="0" borderId="33" xfId="0" applyFont="1" applyBorder="1"/>
    <xf numFmtId="3" fontId="14" fillId="0" borderId="33" xfId="0" applyNumberFormat="1" applyFont="1" applyBorder="1" applyAlignment="1">
      <alignment horizontal="right"/>
    </xf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15" fillId="0" borderId="0" xfId="0" applyFont="1"/>
    <xf numFmtId="3" fontId="14" fillId="0" borderId="31" xfId="0" applyNumberFormat="1" applyFont="1" applyBorder="1" applyAlignment="1">
      <alignment horizontal="right"/>
    </xf>
    <xf numFmtId="0" fontId="14" fillId="0" borderId="34" xfId="0" applyFont="1" applyBorder="1"/>
    <xf numFmtId="0" fontId="26" fillId="0" borderId="0" xfId="0" applyFont="1" applyFill="1"/>
    <xf numFmtId="0" fontId="14" fillId="0" borderId="0" xfId="0" applyFont="1" applyAlignment="1">
      <alignment horizontal="left"/>
    </xf>
    <xf numFmtId="0" fontId="14" fillId="0" borderId="31" xfId="0" applyFont="1" applyBorder="1"/>
    <xf numFmtId="0" fontId="14" fillId="0" borderId="33" xfId="0" applyFont="1" applyBorder="1" applyAlignment="1">
      <alignment horizontal="right"/>
    </xf>
    <xf numFmtId="0" fontId="4" fillId="0" borderId="0" xfId="0" applyFont="1" applyFill="1" applyBorder="1"/>
    <xf numFmtId="0" fontId="5" fillId="0" borderId="0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workbookViewId="0">
      <selection activeCell="H19" sqref="H19"/>
    </sheetView>
  </sheetViews>
  <sheetFormatPr baseColWidth="10" defaultRowHeight="14.4"/>
  <cols>
    <col min="1" max="1" width="4.44140625" customWidth="1"/>
  </cols>
  <sheetData>
    <row r="1" spans="1:23" ht="2.4" customHeight="1"/>
    <row r="2" spans="1:23" ht="34.799999999999997" customHeight="1">
      <c r="A2" s="41"/>
      <c r="B2" s="42" t="s">
        <v>91</v>
      </c>
      <c r="C2" s="41"/>
      <c r="D2" s="34"/>
      <c r="E2" s="34"/>
      <c r="F2" s="34"/>
      <c r="G2" s="34"/>
      <c r="H2" s="34"/>
      <c r="I2" s="34"/>
      <c r="J2" s="34"/>
      <c r="K2" s="34"/>
    </row>
    <row r="3" spans="1:23" ht="14.4" customHeight="1">
      <c r="D3" s="34"/>
      <c r="E3" s="34"/>
      <c r="F3" s="34"/>
      <c r="G3" s="34"/>
      <c r="H3" s="34"/>
      <c r="I3" s="34"/>
      <c r="J3" s="34"/>
      <c r="K3" s="34"/>
    </row>
    <row r="4" spans="1:23" ht="14.4" customHeight="1">
      <c r="D4" s="34"/>
      <c r="E4" s="34"/>
      <c r="F4" s="34"/>
      <c r="G4" s="34"/>
      <c r="H4" s="34"/>
      <c r="I4" s="34"/>
      <c r="J4" s="34"/>
      <c r="K4" s="34"/>
    </row>
    <row r="5" spans="1:23">
      <c r="A5" s="35">
        <v>1</v>
      </c>
      <c r="B5" s="37" t="s">
        <v>78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"/>
      <c r="O5" s="3"/>
      <c r="P5" s="3"/>
      <c r="Q5" s="3"/>
      <c r="R5" s="3"/>
      <c r="S5" s="3"/>
      <c r="T5" s="3"/>
      <c r="U5" s="3"/>
      <c r="V5" s="3"/>
      <c r="W5" s="2"/>
    </row>
    <row r="6" spans="1:23">
      <c r="A6" s="35"/>
      <c r="B6" s="39" t="s">
        <v>87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3"/>
      <c r="O6" s="3"/>
      <c r="P6" s="3"/>
      <c r="Q6" s="3"/>
      <c r="R6" s="3"/>
      <c r="S6" s="3"/>
      <c r="T6" s="3"/>
      <c r="U6" s="3"/>
      <c r="V6" s="3"/>
      <c r="W6" s="2"/>
    </row>
    <row r="7" spans="1:23">
      <c r="A7" s="35"/>
      <c r="B7" s="39" t="s">
        <v>88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3"/>
      <c r="O7" s="3"/>
      <c r="P7" s="3"/>
      <c r="Q7" s="3"/>
      <c r="R7" s="3"/>
      <c r="S7" s="3"/>
      <c r="T7" s="3"/>
      <c r="U7" s="3"/>
      <c r="V7" s="3"/>
      <c r="W7" s="2"/>
    </row>
    <row r="8" spans="1:23">
      <c r="A8" s="35">
        <v>2</v>
      </c>
      <c r="B8" s="37" t="s">
        <v>79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"/>
      <c r="O8" s="3"/>
      <c r="P8" s="3"/>
      <c r="Q8" s="3"/>
      <c r="R8" s="3"/>
      <c r="S8" s="3"/>
      <c r="T8" s="3"/>
      <c r="U8" s="3"/>
      <c r="V8" s="3"/>
      <c r="W8" s="2"/>
    </row>
    <row r="9" spans="1:23">
      <c r="A9" s="35"/>
      <c r="B9" s="39" t="s">
        <v>89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38"/>
      <c r="N9" s="3"/>
      <c r="O9" s="3"/>
      <c r="P9" s="3"/>
      <c r="Q9" s="3"/>
      <c r="R9" s="3"/>
      <c r="S9" s="3"/>
      <c r="T9" s="3"/>
      <c r="U9" s="3"/>
      <c r="V9" s="3"/>
      <c r="W9" s="2"/>
    </row>
    <row r="10" spans="1:23">
      <c r="A10" s="35">
        <v>3</v>
      </c>
      <c r="B10" s="37" t="s">
        <v>80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"/>
      <c r="O10" s="3"/>
      <c r="P10" s="3"/>
      <c r="Q10" s="3"/>
      <c r="R10" s="3"/>
      <c r="S10" s="3"/>
      <c r="T10" s="3"/>
      <c r="U10" s="3"/>
      <c r="V10" s="3"/>
      <c r="W10" s="2"/>
    </row>
    <row r="11" spans="1:23">
      <c r="A11" s="35"/>
      <c r="B11" s="39" t="s">
        <v>90</v>
      </c>
      <c r="C11" s="40"/>
      <c r="D11" s="40"/>
      <c r="E11" s="38"/>
      <c r="F11" s="38"/>
      <c r="G11" s="38"/>
      <c r="H11" s="38"/>
      <c r="I11" s="38"/>
      <c r="J11" s="38"/>
      <c r="K11" s="38"/>
      <c r="L11" s="38"/>
      <c r="M11" s="38"/>
      <c r="N11" s="3"/>
      <c r="O11" s="3"/>
      <c r="P11" s="3"/>
      <c r="Q11" s="3"/>
      <c r="R11" s="3"/>
      <c r="S11" s="3"/>
      <c r="T11" s="3"/>
      <c r="U11" s="3"/>
      <c r="V11" s="3"/>
      <c r="W11" s="2"/>
    </row>
    <row r="12" spans="1:23">
      <c r="A12" s="35">
        <v>4</v>
      </c>
      <c r="B12" s="37" t="s">
        <v>81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"/>
      <c r="O12" s="3"/>
      <c r="P12" s="3"/>
      <c r="Q12" s="3"/>
      <c r="R12" s="3"/>
      <c r="S12" s="3"/>
      <c r="T12" s="3"/>
      <c r="U12" s="3"/>
      <c r="V12" s="3"/>
      <c r="W12" s="2"/>
    </row>
    <row r="13" spans="1:23">
      <c r="A13" s="35"/>
      <c r="B13" s="39" t="s">
        <v>92</v>
      </c>
      <c r="C13" s="40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"/>
      <c r="O13" s="3"/>
      <c r="P13" s="3"/>
      <c r="Q13" s="3"/>
      <c r="R13" s="3"/>
      <c r="S13" s="3"/>
      <c r="T13" s="3"/>
      <c r="U13" s="3"/>
      <c r="V13" s="3"/>
      <c r="W13" s="2"/>
    </row>
    <row r="14" spans="1:23">
      <c r="A14" s="35">
        <v>5</v>
      </c>
      <c r="B14" s="37" t="s">
        <v>82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"/>
      <c r="O14" s="3"/>
      <c r="P14" s="3"/>
      <c r="Q14" s="3"/>
      <c r="R14" s="3"/>
      <c r="S14" s="3"/>
      <c r="T14" s="3"/>
      <c r="U14" s="3"/>
      <c r="V14" s="3"/>
      <c r="W14" s="2"/>
    </row>
    <row r="15" spans="1:23">
      <c r="A15" s="35"/>
      <c r="B15" s="39" t="s">
        <v>93</v>
      </c>
      <c r="C15" s="40"/>
      <c r="D15" s="40"/>
      <c r="E15" s="38"/>
      <c r="F15" s="38"/>
      <c r="G15" s="38"/>
      <c r="H15" s="38"/>
      <c r="I15" s="38"/>
      <c r="J15" s="38"/>
      <c r="K15" s="38"/>
      <c r="L15" s="38"/>
      <c r="M15" s="38"/>
      <c r="N15" s="3"/>
      <c r="O15" s="3"/>
      <c r="P15" s="3"/>
      <c r="Q15" s="3"/>
      <c r="R15" s="3"/>
      <c r="S15" s="3"/>
      <c r="T15" s="3"/>
      <c r="U15" s="3"/>
      <c r="V15" s="3"/>
      <c r="W15" s="2"/>
    </row>
    <row r="16" spans="1:23">
      <c r="A16" s="35">
        <v>6</v>
      </c>
      <c r="B16" s="37" t="s">
        <v>83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"/>
      <c r="O16" s="3"/>
      <c r="P16" s="3"/>
      <c r="Q16" s="3"/>
      <c r="R16" s="3"/>
      <c r="S16" s="3"/>
      <c r="T16" s="3"/>
      <c r="U16" s="3"/>
      <c r="V16" s="3"/>
      <c r="W16" s="2"/>
    </row>
    <row r="17" spans="1:26">
      <c r="A17" s="35"/>
      <c r="B17" s="39" t="s">
        <v>94</v>
      </c>
      <c r="C17" s="40"/>
      <c r="D17" s="40"/>
      <c r="E17" s="38"/>
      <c r="F17" s="38"/>
      <c r="G17" s="38"/>
      <c r="H17" s="38"/>
      <c r="I17" s="38"/>
      <c r="J17" s="38"/>
      <c r="K17" s="38"/>
      <c r="L17" s="38"/>
      <c r="M17" s="38"/>
      <c r="N17" s="3"/>
      <c r="O17" s="3"/>
      <c r="P17" s="3"/>
      <c r="Q17" s="3"/>
      <c r="R17" s="3"/>
      <c r="S17" s="3"/>
      <c r="T17" s="3"/>
      <c r="U17" s="3"/>
      <c r="V17" s="3"/>
      <c r="W17" s="2"/>
    </row>
    <row r="18" spans="1:26">
      <c r="A18" s="35">
        <v>7</v>
      </c>
      <c r="B18" s="37" t="s">
        <v>84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"/>
      <c r="O18" s="3"/>
      <c r="P18" s="3"/>
      <c r="Q18" s="3"/>
      <c r="R18" s="3"/>
      <c r="S18" s="3"/>
      <c r="T18" s="3"/>
      <c r="U18" s="3"/>
      <c r="V18" s="3"/>
      <c r="W18" s="2"/>
    </row>
    <row r="19" spans="1:26">
      <c r="A19" s="35"/>
      <c r="B19" s="39" t="s">
        <v>95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3"/>
      <c r="O19" s="3"/>
      <c r="P19" s="3"/>
      <c r="Q19" s="3"/>
      <c r="R19" s="3"/>
      <c r="S19" s="3"/>
      <c r="T19" s="3"/>
      <c r="U19" s="3"/>
      <c r="V19" s="3"/>
      <c r="W19" s="2"/>
    </row>
    <row r="20" spans="1:26">
      <c r="A20" s="35">
        <v>8</v>
      </c>
      <c r="B20" s="37" t="s">
        <v>85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"/>
      <c r="O20" s="3"/>
      <c r="P20" s="3"/>
      <c r="Q20" s="3"/>
      <c r="R20" s="3"/>
      <c r="S20" s="3"/>
      <c r="T20" s="3"/>
      <c r="U20" s="3"/>
      <c r="V20" s="3"/>
      <c r="W20" s="2"/>
    </row>
    <row r="21" spans="1:26">
      <c r="A21" s="35"/>
      <c r="B21" s="39" t="s">
        <v>96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36"/>
      <c r="O21" s="36"/>
      <c r="P21" s="36"/>
      <c r="Q21" s="36"/>
      <c r="R21" s="36"/>
      <c r="S21" s="36"/>
      <c r="T21" s="36"/>
      <c r="U21" s="36"/>
      <c r="V21" s="36"/>
      <c r="W21" s="43"/>
      <c r="X21" s="44"/>
      <c r="Y21" s="44"/>
      <c r="Z21" s="44"/>
    </row>
    <row r="22" spans="1:26">
      <c r="A22" s="35"/>
      <c r="B22" s="39" t="s">
        <v>97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36"/>
      <c r="O22" s="36"/>
      <c r="P22" s="36"/>
      <c r="Q22" s="36"/>
      <c r="R22" s="36"/>
      <c r="S22" s="36"/>
      <c r="T22" s="36"/>
      <c r="U22" s="36"/>
      <c r="V22" s="36"/>
      <c r="W22" s="43"/>
      <c r="X22" s="44"/>
      <c r="Y22" s="44"/>
      <c r="Z22" s="44"/>
    </row>
    <row r="23" spans="1:26">
      <c r="A23" s="35"/>
      <c r="B23" s="39" t="s">
        <v>98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36"/>
      <c r="O23" s="36"/>
      <c r="P23" s="36"/>
      <c r="Q23" s="36"/>
      <c r="R23" s="36"/>
      <c r="S23" s="36"/>
      <c r="T23" s="36"/>
      <c r="U23" s="36"/>
      <c r="V23" s="36"/>
      <c r="W23" s="43"/>
      <c r="X23" s="44"/>
      <c r="Y23" s="44"/>
      <c r="Z23" s="44"/>
    </row>
    <row r="24" spans="1:26">
      <c r="A24" s="35">
        <v>9</v>
      </c>
      <c r="B24" s="37" t="s">
        <v>86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"/>
      <c r="O24" s="3"/>
      <c r="P24" s="3"/>
      <c r="Q24" s="3"/>
      <c r="R24" s="3"/>
      <c r="S24" s="3"/>
      <c r="T24" s="3"/>
      <c r="U24" s="3"/>
      <c r="V24" s="3"/>
      <c r="W24" s="2"/>
    </row>
    <row r="25" spans="1:26">
      <c r="A25" s="35"/>
      <c r="B25" s="40" t="s">
        <v>99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3"/>
      <c r="O25" s="3"/>
      <c r="P25" s="3"/>
      <c r="Q25" s="3"/>
      <c r="R25" s="3"/>
      <c r="S25" s="3"/>
      <c r="T25" s="3"/>
      <c r="U25" s="3"/>
      <c r="V25" s="3"/>
      <c r="W25" s="2"/>
    </row>
    <row r="26" spans="1:26">
      <c r="A26" s="4"/>
      <c r="B26" s="40" t="s">
        <v>100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3"/>
      <c r="O26" s="3"/>
      <c r="P26" s="3"/>
      <c r="Q26" s="3"/>
      <c r="R26" s="3"/>
      <c r="S26" s="3"/>
      <c r="T26" s="3"/>
      <c r="U26" s="3"/>
      <c r="V26" s="3"/>
      <c r="W26" s="2"/>
    </row>
    <row r="27" spans="1:26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2"/>
    </row>
    <row r="28" spans="1:26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6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6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6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1"/>
  <sheetViews>
    <sheetView topLeftCell="C14" workbookViewId="0">
      <selection activeCell="G29" sqref="G29"/>
    </sheetView>
  </sheetViews>
  <sheetFormatPr baseColWidth="10" defaultRowHeight="14.4"/>
  <cols>
    <col min="1" max="1" width="3.6640625" customWidth="1"/>
    <col min="4" max="4" width="18.109375" customWidth="1"/>
    <col min="7" max="7" width="13.6640625" customWidth="1"/>
    <col min="9" max="9" width="13.109375" customWidth="1"/>
    <col min="10" max="10" width="12.88671875" customWidth="1"/>
    <col min="11" max="11" width="15.109375" customWidth="1"/>
    <col min="12" max="12" width="13.5546875" customWidth="1"/>
  </cols>
  <sheetData>
    <row r="2" spans="2:14">
      <c r="B2" s="45" t="s">
        <v>117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4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14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4">
      <c r="B5" s="46" t="s">
        <v>1</v>
      </c>
      <c r="C5" s="46"/>
      <c r="D5" s="46"/>
      <c r="E5" s="46"/>
      <c r="F5" s="46"/>
      <c r="G5" s="46"/>
      <c r="H5" s="46"/>
      <c r="I5" s="46"/>
      <c r="J5" s="5"/>
      <c r="K5" s="5"/>
      <c r="L5" s="5"/>
      <c r="M5" s="5"/>
      <c r="N5" s="5"/>
    </row>
    <row r="6" spans="2:14">
      <c r="B6" s="46"/>
      <c r="C6" s="46"/>
      <c r="D6" s="46"/>
      <c r="E6" s="46"/>
      <c r="F6" s="46"/>
      <c r="G6" s="46"/>
      <c r="H6" s="46"/>
      <c r="I6" s="46"/>
      <c r="J6" s="5"/>
      <c r="K6" s="5"/>
      <c r="L6" s="5"/>
      <c r="M6" s="5"/>
      <c r="N6" s="5"/>
    </row>
    <row r="7" spans="2:14">
      <c r="B7" s="46"/>
      <c r="C7" s="46" t="s">
        <v>0</v>
      </c>
      <c r="D7" s="46"/>
      <c r="E7" s="46"/>
      <c r="F7" s="46"/>
      <c r="G7" s="46"/>
      <c r="H7" s="46"/>
      <c r="I7" s="46"/>
      <c r="J7" s="5"/>
      <c r="K7" s="5"/>
      <c r="L7" s="5"/>
      <c r="M7" s="5"/>
      <c r="N7" s="5"/>
    </row>
    <row r="8" spans="2:14">
      <c r="B8" s="46" t="s">
        <v>101</v>
      </c>
      <c r="C8" s="46" t="s">
        <v>109</v>
      </c>
      <c r="D8" s="46"/>
      <c r="E8" s="46"/>
      <c r="F8" s="46"/>
      <c r="G8" s="46"/>
      <c r="H8" s="46"/>
      <c r="I8" s="46"/>
      <c r="J8" s="5"/>
      <c r="K8" s="5"/>
      <c r="L8" s="5"/>
      <c r="M8" s="5"/>
      <c r="N8" s="5"/>
    </row>
    <row r="9" spans="2:14">
      <c r="B9" s="46" t="s">
        <v>102</v>
      </c>
      <c r="C9" s="46" t="s">
        <v>110</v>
      </c>
      <c r="D9" s="46"/>
      <c r="E9" s="46"/>
      <c r="F9" s="46"/>
      <c r="G9" s="46"/>
      <c r="H9" s="46"/>
      <c r="I9" s="46"/>
      <c r="J9" s="5"/>
      <c r="K9" s="5"/>
      <c r="L9" s="5"/>
      <c r="M9" s="5"/>
      <c r="N9" s="5"/>
    </row>
    <row r="10" spans="2:14">
      <c r="B10" s="46" t="s">
        <v>103</v>
      </c>
      <c r="C10" s="46" t="s">
        <v>111</v>
      </c>
      <c r="D10" s="46"/>
      <c r="E10" s="46"/>
      <c r="F10" s="46"/>
      <c r="G10" s="46"/>
      <c r="H10" s="46"/>
      <c r="I10" s="46"/>
      <c r="J10" s="5"/>
      <c r="K10" s="5"/>
      <c r="L10" s="5"/>
      <c r="M10" s="5"/>
      <c r="N10" s="5"/>
    </row>
    <row r="11" spans="2:14">
      <c r="B11" s="46" t="s">
        <v>105</v>
      </c>
      <c r="C11" s="46" t="s">
        <v>112</v>
      </c>
      <c r="D11" s="46"/>
      <c r="E11" s="46"/>
      <c r="F11" s="46"/>
      <c r="G11" s="46"/>
      <c r="H11" s="46"/>
      <c r="I11" s="46"/>
      <c r="J11" s="5"/>
      <c r="K11" s="5"/>
      <c r="L11" s="5"/>
      <c r="M11" s="5"/>
      <c r="N11" s="5"/>
    </row>
    <row r="12" spans="2:14">
      <c r="B12" s="46" t="s">
        <v>104</v>
      </c>
      <c r="C12" s="46" t="s">
        <v>113</v>
      </c>
      <c r="D12" s="46"/>
      <c r="E12" s="46"/>
      <c r="F12" s="46"/>
      <c r="G12" s="46"/>
      <c r="H12" s="46"/>
      <c r="I12" s="46"/>
      <c r="J12" s="5"/>
      <c r="K12" s="5"/>
      <c r="L12" s="5"/>
      <c r="M12" s="5"/>
      <c r="N12" s="5"/>
    </row>
    <row r="13" spans="2:14">
      <c r="B13" s="46" t="s">
        <v>106</v>
      </c>
      <c r="C13" s="46" t="s">
        <v>114</v>
      </c>
      <c r="D13" s="46"/>
      <c r="E13" s="46"/>
      <c r="F13" s="46"/>
      <c r="G13" s="46"/>
      <c r="H13" s="46"/>
      <c r="I13" s="46"/>
      <c r="J13" s="5"/>
      <c r="K13" s="5"/>
      <c r="L13" s="5"/>
      <c r="M13" s="5"/>
      <c r="N13" s="5"/>
    </row>
    <row r="14" spans="2:14">
      <c r="B14" s="46" t="s">
        <v>107</v>
      </c>
      <c r="C14" s="46" t="s">
        <v>115</v>
      </c>
      <c r="D14" s="46"/>
      <c r="E14" s="46"/>
      <c r="F14" s="46"/>
      <c r="G14" s="46"/>
      <c r="H14" s="46"/>
      <c r="I14" s="46"/>
      <c r="J14" s="5"/>
      <c r="K14" s="5"/>
      <c r="L14" s="5"/>
      <c r="M14" s="5"/>
      <c r="N14" s="5"/>
    </row>
    <row r="15" spans="2:14">
      <c r="B15" s="46" t="s">
        <v>108</v>
      </c>
      <c r="C15" s="46" t="s">
        <v>116</v>
      </c>
      <c r="D15" s="46"/>
      <c r="E15" s="46"/>
      <c r="F15" s="46"/>
      <c r="G15" s="46"/>
      <c r="H15" s="46"/>
      <c r="I15" s="46"/>
      <c r="J15" s="5"/>
      <c r="K15" s="5"/>
      <c r="L15" s="5"/>
      <c r="M15" s="5"/>
      <c r="N15" s="5"/>
    </row>
    <row r="16" spans="2:14" ht="15" thickBot="1"/>
    <row r="17" spans="3:12" ht="14.4" customHeight="1">
      <c r="C17" s="47"/>
      <c r="D17" s="63" t="s">
        <v>31</v>
      </c>
      <c r="E17" s="64"/>
      <c r="F17" s="65"/>
      <c r="G17" s="47"/>
      <c r="H17" s="47"/>
      <c r="I17" s="47"/>
      <c r="J17" s="47"/>
      <c r="K17" s="47"/>
      <c r="L17" s="47"/>
    </row>
    <row r="18" spans="3:12" ht="15" customHeight="1" thickBot="1">
      <c r="C18" s="47"/>
      <c r="D18" s="66"/>
      <c r="E18" s="67"/>
      <c r="F18" s="68"/>
      <c r="G18" s="47"/>
      <c r="H18" s="47"/>
      <c r="I18" s="47"/>
      <c r="J18" s="47"/>
      <c r="K18" s="47"/>
      <c r="L18" s="47"/>
    </row>
    <row r="19" spans="3:12" ht="15" customHeight="1" thickBot="1">
      <c r="C19" s="48" t="s">
        <v>9</v>
      </c>
      <c r="D19" s="49" t="s">
        <v>10</v>
      </c>
      <c r="E19" s="50" t="s">
        <v>2</v>
      </c>
      <c r="F19" s="51"/>
      <c r="G19" s="52"/>
      <c r="H19" s="53" t="s">
        <v>3</v>
      </c>
      <c r="I19" s="54" t="s">
        <v>36</v>
      </c>
      <c r="J19" s="50" t="s">
        <v>32</v>
      </c>
      <c r="K19" s="51"/>
      <c r="L19" s="52"/>
    </row>
    <row r="20" spans="3:12" ht="15" thickBot="1">
      <c r="C20" s="55"/>
      <c r="D20" s="56"/>
      <c r="E20" s="57" t="s">
        <v>11</v>
      </c>
      <c r="F20" s="58" t="s">
        <v>12</v>
      </c>
      <c r="G20" s="58" t="s">
        <v>13</v>
      </c>
      <c r="H20" s="59"/>
      <c r="I20" s="60"/>
      <c r="J20" s="61" t="s">
        <v>33</v>
      </c>
      <c r="K20" s="61" t="s">
        <v>34</v>
      </c>
      <c r="L20" s="62" t="s">
        <v>35</v>
      </c>
    </row>
    <row r="21" spans="3:12">
      <c r="C21" s="81" t="s">
        <v>28</v>
      </c>
      <c r="D21" s="81" t="s">
        <v>29</v>
      </c>
      <c r="E21" s="6">
        <v>600</v>
      </c>
      <c r="F21" s="6"/>
      <c r="G21" s="6">
        <v>600</v>
      </c>
      <c r="H21" s="7">
        <v>40</v>
      </c>
      <c r="I21" s="7"/>
      <c r="J21" s="8">
        <f>H21*E21</f>
        <v>24000</v>
      </c>
      <c r="K21" s="8"/>
      <c r="L21" s="9">
        <f>J21</f>
        <v>24000</v>
      </c>
    </row>
    <row r="22" spans="3:12">
      <c r="C22" s="84" t="s">
        <v>14</v>
      </c>
      <c r="D22" s="84" t="s">
        <v>15</v>
      </c>
      <c r="E22" s="11">
        <v>500</v>
      </c>
      <c r="F22" s="11"/>
      <c r="G22" s="11">
        <f>E22-F22+G21</f>
        <v>1100</v>
      </c>
      <c r="H22" s="12">
        <v>42.5</v>
      </c>
      <c r="I22" s="12"/>
      <c r="J22" s="12">
        <f>E22*H22</f>
        <v>21250</v>
      </c>
      <c r="K22" s="12"/>
      <c r="L22" s="13">
        <f>J22+L21</f>
        <v>45250</v>
      </c>
    </row>
    <row r="23" spans="3:12">
      <c r="C23" s="84" t="s">
        <v>16</v>
      </c>
      <c r="D23" s="84" t="s">
        <v>23</v>
      </c>
      <c r="E23" s="11"/>
      <c r="F23" s="11"/>
      <c r="G23" s="14">
        <v>500</v>
      </c>
      <c r="H23" s="15">
        <v>0.02</v>
      </c>
      <c r="I23" s="16"/>
      <c r="J23" s="17">
        <f>J22*2%</f>
        <v>425</v>
      </c>
      <c r="K23" s="12"/>
      <c r="L23" s="13">
        <f>L22-J23</f>
        <v>44825</v>
      </c>
    </row>
    <row r="24" spans="3:12">
      <c r="C24" s="84" t="s">
        <v>17</v>
      </c>
      <c r="D24" s="84" t="s">
        <v>24</v>
      </c>
      <c r="E24" s="11">
        <v>1000</v>
      </c>
      <c r="F24" s="11"/>
      <c r="G24" s="14">
        <f>G22+E24-F24</f>
        <v>2100</v>
      </c>
      <c r="H24" s="12">
        <v>45</v>
      </c>
      <c r="I24" s="17"/>
      <c r="J24" s="17">
        <f>E24*H24</f>
        <v>45000</v>
      </c>
      <c r="K24" s="12"/>
      <c r="L24" s="13">
        <f>L23+J24</f>
        <v>89825</v>
      </c>
    </row>
    <row r="25" spans="3:12">
      <c r="C25" s="84" t="s">
        <v>18</v>
      </c>
      <c r="D25" s="84" t="s">
        <v>118</v>
      </c>
      <c r="E25" s="11"/>
      <c r="F25" s="11"/>
      <c r="G25" s="14">
        <v>1000</v>
      </c>
      <c r="H25" s="12">
        <v>5</v>
      </c>
      <c r="I25" s="17"/>
      <c r="J25" s="17">
        <f>G25*H25</f>
        <v>5000</v>
      </c>
      <c r="K25" s="12"/>
      <c r="L25" s="13">
        <f>L24+J25</f>
        <v>94825</v>
      </c>
    </row>
    <row r="26" spans="3:12">
      <c r="C26" s="84" t="s">
        <v>19</v>
      </c>
      <c r="D26" s="84" t="s">
        <v>26</v>
      </c>
      <c r="E26" s="11"/>
      <c r="F26" s="11">
        <v>500</v>
      </c>
      <c r="G26" s="14">
        <f>G24-F26</f>
        <v>1600</v>
      </c>
      <c r="H26" s="12">
        <v>42.5</v>
      </c>
      <c r="I26" s="17"/>
      <c r="J26" s="17"/>
      <c r="K26" s="12">
        <v>42500</v>
      </c>
      <c r="L26" s="13">
        <f>L25-K26</f>
        <v>52325</v>
      </c>
    </row>
    <row r="27" spans="3:12">
      <c r="C27" s="84" t="s">
        <v>20</v>
      </c>
      <c r="D27" s="84" t="s">
        <v>25</v>
      </c>
      <c r="E27" s="11"/>
      <c r="F27" s="11">
        <v>500</v>
      </c>
      <c r="G27" s="14">
        <f>G26+E27-F27</f>
        <v>1100</v>
      </c>
      <c r="H27" s="12">
        <v>45</v>
      </c>
      <c r="I27" s="17"/>
      <c r="J27" s="17"/>
      <c r="K27" s="12">
        <v>22500</v>
      </c>
      <c r="L27" s="13">
        <f>L26-K27</f>
        <v>29825</v>
      </c>
    </row>
    <row r="28" spans="3:12">
      <c r="C28" s="84" t="s">
        <v>21</v>
      </c>
      <c r="D28" s="84" t="s">
        <v>27</v>
      </c>
      <c r="E28" s="11">
        <v>1500</v>
      </c>
      <c r="F28" s="11"/>
      <c r="G28" s="14">
        <f>G27+E28-F28</f>
        <v>2600</v>
      </c>
      <c r="H28" s="12">
        <v>47</v>
      </c>
      <c r="I28" s="17"/>
      <c r="J28" s="17">
        <f>E28*H28</f>
        <v>70500</v>
      </c>
      <c r="K28" s="12"/>
      <c r="L28" s="13">
        <f>L27+J28</f>
        <v>100325</v>
      </c>
    </row>
    <row r="29" spans="3:12">
      <c r="C29" s="84" t="s">
        <v>22</v>
      </c>
      <c r="D29" s="84" t="s">
        <v>26</v>
      </c>
      <c r="E29" s="11"/>
      <c r="F29" s="11">
        <v>500</v>
      </c>
      <c r="G29" s="14">
        <f>G28+E29-F29</f>
        <v>2100</v>
      </c>
      <c r="H29" s="12">
        <v>47</v>
      </c>
      <c r="I29" s="18"/>
      <c r="J29" s="18"/>
      <c r="K29" s="17">
        <f>F29*H29</f>
        <v>23500</v>
      </c>
      <c r="L29" s="13">
        <f>L28-K29</f>
        <v>76825</v>
      </c>
    </row>
    <row r="30" spans="3:12">
      <c r="C30" s="26"/>
      <c r="D30" s="10"/>
      <c r="E30" s="10"/>
      <c r="F30" s="10">
        <v>1500</v>
      </c>
      <c r="G30" s="14">
        <f>G29+E30-F30</f>
        <v>600</v>
      </c>
      <c r="H30" s="19">
        <v>47</v>
      </c>
      <c r="I30" s="20"/>
      <c r="J30" s="20"/>
      <c r="K30" s="21">
        <f>F30*H30</f>
        <v>70500</v>
      </c>
      <c r="L30" s="13">
        <f>L29-K30</f>
        <v>6325</v>
      </c>
    </row>
    <row r="31" spans="3:12" ht="15" thickBot="1">
      <c r="C31" s="27"/>
      <c r="D31" s="22"/>
      <c r="E31" s="22"/>
      <c r="F31" s="22"/>
      <c r="G31" s="23">
        <f>G30+E31-F31</f>
        <v>600</v>
      </c>
      <c r="H31" s="24"/>
      <c r="I31" s="24"/>
      <c r="J31" s="24"/>
      <c r="K31" s="24"/>
      <c r="L31" s="25">
        <f>L30+J31-K31</f>
        <v>6325</v>
      </c>
    </row>
  </sheetData>
  <mergeCells count="7">
    <mergeCell ref="B2:N3"/>
    <mergeCell ref="D17:F18"/>
    <mergeCell ref="C19:C20"/>
    <mergeCell ref="D19:D20"/>
    <mergeCell ref="E19:G19"/>
    <mergeCell ref="H19:H20"/>
    <mergeCell ref="J19:L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N30"/>
  <sheetViews>
    <sheetView topLeftCell="A13" workbookViewId="0">
      <selection activeCell="C22" sqref="C22"/>
    </sheetView>
  </sheetViews>
  <sheetFormatPr baseColWidth="10" defaultRowHeight="14.4"/>
  <cols>
    <col min="1" max="1" width="2.5546875" customWidth="1"/>
    <col min="4" max="4" width="17.5546875" customWidth="1"/>
    <col min="9" max="9" width="12.5546875" customWidth="1"/>
    <col min="11" max="11" width="13" customWidth="1"/>
    <col min="12" max="12" width="12.5546875" bestFit="1" customWidth="1"/>
  </cols>
  <sheetData>
    <row r="2" spans="2:14" ht="14.4" customHeight="1">
      <c r="B2" s="45" t="s">
        <v>117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4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14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4">
      <c r="B5" s="46" t="s">
        <v>1</v>
      </c>
      <c r="C5" s="46"/>
      <c r="D5" s="46"/>
      <c r="E5" s="46"/>
      <c r="F5" s="46"/>
      <c r="G5" s="46"/>
      <c r="H5" s="46"/>
      <c r="I5" s="46"/>
      <c r="J5" s="5"/>
      <c r="K5" s="5"/>
      <c r="L5" s="5"/>
      <c r="M5" s="5"/>
      <c r="N5" s="5"/>
    </row>
    <row r="6" spans="2:14">
      <c r="B6" s="46"/>
      <c r="C6" s="46"/>
      <c r="D6" s="46"/>
      <c r="E6" s="46"/>
      <c r="F6" s="46"/>
      <c r="G6" s="46"/>
      <c r="H6" s="46"/>
      <c r="I6" s="46"/>
      <c r="J6" s="5"/>
      <c r="K6" s="5"/>
      <c r="L6" s="5"/>
      <c r="M6" s="5"/>
      <c r="N6" s="5"/>
    </row>
    <row r="7" spans="2:14">
      <c r="B7" s="46"/>
      <c r="C7" s="46" t="s">
        <v>0</v>
      </c>
      <c r="D7" s="46"/>
      <c r="E7" s="46"/>
      <c r="F7" s="46"/>
      <c r="G7" s="46"/>
      <c r="H7" s="46"/>
      <c r="I7" s="46"/>
      <c r="J7" s="5"/>
      <c r="K7" s="5"/>
      <c r="L7" s="5"/>
      <c r="M7" s="5"/>
      <c r="N7" s="5"/>
    </row>
    <row r="8" spans="2:14">
      <c r="B8" s="46" t="s">
        <v>101</v>
      </c>
      <c r="C8" s="46" t="s">
        <v>109</v>
      </c>
      <c r="D8" s="46"/>
      <c r="E8" s="46"/>
      <c r="F8" s="46"/>
      <c r="G8" s="46"/>
      <c r="H8" s="46"/>
      <c r="I8" s="46"/>
      <c r="J8" s="5"/>
      <c r="K8" s="5"/>
      <c r="L8" s="5"/>
      <c r="M8" s="5"/>
      <c r="N8" s="5"/>
    </row>
    <row r="9" spans="2:14">
      <c r="B9" s="46" t="s">
        <v>102</v>
      </c>
      <c r="C9" s="46" t="s">
        <v>110</v>
      </c>
      <c r="D9" s="46"/>
      <c r="E9" s="46"/>
      <c r="F9" s="46"/>
      <c r="G9" s="46"/>
      <c r="H9" s="46"/>
      <c r="I9" s="46"/>
      <c r="J9" s="5"/>
      <c r="K9" s="5"/>
      <c r="L9" s="5"/>
      <c r="M9" s="5"/>
      <c r="N9" s="5"/>
    </row>
    <row r="10" spans="2:14">
      <c r="B10" s="46" t="s">
        <v>103</v>
      </c>
      <c r="C10" s="46" t="s">
        <v>111</v>
      </c>
      <c r="D10" s="46"/>
      <c r="E10" s="46"/>
      <c r="F10" s="46"/>
      <c r="G10" s="46"/>
      <c r="H10" s="46"/>
      <c r="I10" s="46"/>
      <c r="J10" s="5"/>
      <c r="K10" s="5"/>
      <c r="L10" s="5"/>
      <c r="M10" s="5"/>
      <c r="N10" s="5"/>
    </row>
    <row r="11" spans="2:14">
      <c r="B11" s="46" t="s">
        <v>105</v>
      </c>
      <c r="C11" s="46" t="s">
        <v>112</v>
      </c>
      <c r="D11" s="46"/>
      <c r="E11" s="46"/>
      <c r="F11" s="46"/>
      <c r="G11" s="46"/>
      <c r="H11" s="46"/>
      <c r="I11" s="46"/>
      <c r="J11" s="5"/>
      <c r="K11" s="5"/>
      <c r="L11" s="5"/>
      <c r="M11" s="5"/>
      <c r="N11" s="5"/>
    </row>
    <row r="12" spans="2:14">
      <c r="B12" s="46" t="s">
        <v>104</v>
      </c>
      <c r="C12" s="46" t="s">
        <v>113</v>
      </c>
      <c r="D12" s="46"/>
      <c r="E12" s="46"/>
      <c r="F12" s="46"/>
      <c r="G12" s="46"/>
      <c r="H12" s="46"/>
      <c r="I12" s="46"/>
      <c r="J12" s="5"/>
      <c r="K12" s="5"/>
      <c r="L12" s="5"/>
      <c r="M12" s="5"/>
      <c r="N12" s="5"/>
    </row>
    <row r="13" spans="2:14">
      <c r="B13" s="46" t="s">
        <v>106</v>
      </c>
      <c r="C13" s="46" t="s">
        <v>114</v>
      </c>
      <c r="D13" s="46"/>
      <c r="E13" s="46"/>
      <c r="F13" s="46"/>
      <c r="G13" s="46"/>
      <c r="H13" s="46"/>
      <c r="I13" s="46"/>
      <c r="J13" s="5"/>
      <c r="K13" s="5"/>
      <c r="L13" s="5"/>
      <c r="M13" s="5"/>
      <c r="N13" s="5"/>
    </row>
    <row r="14" spans="2:14">
      <c r="B14" s="46" t="s">
        <v>107</v>
      </c>
      <c r="C14" s="46" t="s">
        <v>115</v>
      </c>
      <c r="D14" s="46"/>
      <c r="E14" s="46"/>
      <c r="F14" s="46"/>
      <c r="G14" s="46"/>
      <c r="H14" s="46"/>
      <c r="I14" s="46"/>
      <c r="J14" s="5"/>
      <c r="K14" s="5"/>
      <c r="L14" s="5"/>
      <c r="M14" s="5"/>
      <c r="N14" s="5"/>
    </row>
    <row r="15" spans="2:14">
      <c r="B15" s="46" t="s">
        <v>108</v>
      </c>
      <c r="C15" s="46" t="s">
        <v>116</v>
      </c>
      <c r="D15" s="46"/>
      <c r="E15" s="46"/>
      <c r="F15" s="46"/>
      <c r="G15" s="46"/>
      <c r="H15" s="46"/>
      <c r="I15" s="46"/>
      <c r="J15" s="5"/>
      <c r="K15" s="5"/>
      <c r="L15" s="5"/>
      <c r="M15" s="5"/>
      <c r="N15" s="5"/>
    </row>
    <row r="16" spans="2:14" ht="15" thickBo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4">
      <c r="B17" s="5"/>
      <c r="C17" s="69"/>
      <c r="D17" s="91" t="s">
        <v>30</v>
      </c>
      <c r="E17" s="92"/>
      <c r="F17" s="93"/>
      <c r="G17" s="69"/>
      <c r="H17" s="69"/>
      <c r="I17" s="69"/>
      <c r="J17" s="69"/>
      <c r="K17" s="69"/>
      <c r="L17" s="69"/>
      <c r="M17" s="5"/>
      <c r="N17" s="5"/>
    </row>
    <row r="18" spans="2:14" ht="15" thickBot="1">
      <c r="B18" s="5"/>
      <c r="C18" s="69"/>
      <c r="D18" s="94"/>
      <c r="E18" s="95"/>
      <c r="F18" s="96"/>
      <c r="G18" s="69"/>
      <c r="H18" s="69"/>
      <c r="I18" s="69"/>
      <c r="J18" s="69"/>
      <c r="K18" s="69"/>
      <c r="L18" s="69"/>
      <c r="M18" s="5"/>
      <c r="N18" s="5"/>
    </row>
    <row r="19" spans="2:14" ht="15" thickBot="1">
      <c r="C19" s="70" t="s">
        <v>9</v>
      </c>
      <c r="D19" s="70" t="s">
        <v>10</v>
      </c>
      <c r="E19" s="71" t="s">
        <v>2</v>
      </c>
      <c r="F19" s="72"/>
      <c r="G19" s="73"/>
      <c r="H19" s="74" t="s">
        <v>3</v>
      </c>
      <c r="I19" s="75" t="s">
        <v>4</v>
      </c>
      <c r="J19" s="76" t="s">
        <v>5</v>
      </c>
      <c r="K19" s="72"/>
      <c r="L19" s="73"/>
    </row>
    <row r="20" spans="2:14" ht="15" thickBot="1">
      <c r="C20" s="77"/>
      <c r="D20" s="77"/>
      <c r="E20" s="78" t="s">
        <v>11</v>
      </c>
      <c r="F20" s="78" t="s">
        <v>12</v>
      </c>
      <c r="G20" s="78" t="s">
        <v>13</v>
      </c>
      <c r="H20" s="79"/>
      <c r="I20" s="80"/>
      <c r="J20" s="78" t="s">
        <v>6</v>
      </c>
      <c r="K20" s="78" t="s">
        <v>7</v>
      </c>
      <c r="L20" s="78" t="s">
        <v>8</v>
      </c>
    </row>
    <row r="21" spans="2:14">
      <c r="C21" s="81" t="s">
        <v>28</v>
      </c>
      <c r="D21" s="81" t="s">
        <v>29</v>
      </c>
      <c r="E21" s="81">
        <v>600</v>
      </c>
      <c r="F21" s="81"/>
      <c r="G21" s="81">
        <v>600</v>
      </c>
      <c r="H21" s="82">
        <v>40</v>
      </c>
      <c r="I21" s="83">
        <f>E21*H21</f>
        <v>24000</v>
      </c>
      <c r="J21" s="82">
        <f>H21*G21</f>
        <v>24000</v>
      </c>
      <c r="K21" s="81"/>
      <c r="L21" s="82">
        <f>J21</f>
        <v>24000</v>
      </c>
    </row>
    <row r="22" spans="2:14">
      <c r="C22" s="84" t="s">
        <v>14</v>
      </c>
      <c r="D22" s="84" t="s">
        <v>15</v>
      </c>
      <c r="E22" s="84">
        <v>500</v>
      </c>
      <c r="F22" s="85"/>
      <c r="G22" s="84">
        <v>1100</v>
      </c>
      <c r="H22" s="86">
        <v>42.5</v>
      </c>
      <c r="I22" s="87">
        <f t="shared" ref="I22:I27" si="0">E22*H22</f>
        <v>21250</v>
      </c>
      <c r="J22" s="86">
        <f>I22</f>
        <v>21250</v>
      </c>
      <c r="K22" s="84"/>
      <c r="L22" s="86">
        <f>L21+J22</f>
        <v>45250</v>
      </c>
    </row>
    <row r="23" spans="2:14">
      <c r="C23" s="84" t="s">
        <v>16</v>
      </c>
      <c r="D23" s="84" t="s">
        <v>23</v>
      </c>
      <c r="E23" s="84"/>
      <c r="F23" s="84"/>
      <c r="G23" s="84">
        <v>1100</v>
      </c>
      <c r="H23" s="86">
        <v>0</v>
      </c>
      <c r="I23" s="87">
        <f t="shared" si="0"/>
        <v>0</v>
      </c>
      <c r="J23" s="86">
        <v>-425</v>
      </c>
      <c r="K23" s="84"/>
      <c r="L23" s="86">
        <f>L22+J23</f>
        <v>44825</v>
      </c>
    </row>
    <row r="24" spans="2:14">
      <c r="C24" s="84" t="s">
        <v>17</v>
      </c>
      <c r="D24" s="84" t="s">
        <v>24</v>
      </c>
      <c r="E24" s="84">
        <v>1000</v>
      </c>
      <c r="F24" s="85"/>
      <c r="G24" s="84">
        <v>2100</v>
      </c>
      <c r="H24" s="86">
        <v>45</v>
      </c>
      <c r="I24" s="87">
        <f t="shared" si="0"/>
        <v>45000</v>
      </c>
      <c r="J24" s="86">
        <f>I24</f>
        <v>45000</v>
      </c>
      <c r="K24" s="84"/>
      <c r="L24" s="86">
        <f t="shared" ref="L24:L25" si="1">L23+J24</f>
        <v>89825</v>
      </c>
    </row>
    <row r="25" spans="2:14">
      <c r="C25" s="84" t="s">
        <v>18</v>
      </c>
      <c r="D25" s="84" t="s">
        <v>118</v>
      </c>
      <c r="E25" s="84"/>
      <c r="F25" s="84"/>
      <c r="G25" s="84">
        <v>2100</v>
      </c>
      <c r="H25" s="86">
        <v>0</v>
      </c>
      <c r="I25" s="87">
        <f t="shared" si="0"/>
        <v>0</v>
      </c>
      <c r="J25" s="86">
        <v>5000</v>
      </c>
      <c r="K25" s="84"/>
      <c r="L25" s="86">
        <f t="shared" si="1"/>
        <v>94825</v>
      </c>
    </row>
    <row r="26" spans="2:14">
      <c r="C26" s="84" t="s">
        <v>19</v>
      </c>
      <c r="D26" s="84" t="s">
        <v>26</v>
      </c>
      <c r="E26" s="84"/>
      <c r="F26" s="84">
        <v>1000</v>
      </c>
      <c r="G26" s="84">
        <v>1100</v>
      </c>
      <c r="H26" s="86">
        <v>45</v>
      </c>
      <c r="I26" s="87">
        <f>F26*H26</f>
        <v>45000</v>
      </c>
      <c r="J26" s="84"/>
      <c r="K26" s="86">
        <v>45000</v>
      </c>
      <c r="L26" s="86">
        <f>L25-K26</f>
        <v>49825</v>
      </c>
    </row>
    <row r="27" spans="2:14">
      <c r="C27" s="84" t="s">
        <v>20</v>
      </c>
      <c r="D27" s="84" t="s">
        <v>25</v>
      </c>
      <c r="E27" s="84">
        <v>1500</v>
      </c>
      <c r="F27" s="85"/>
      <c r="G27" s="84">
        <v>2600</v>
      </c>
      <c r="H27" s="86">
        <v>47</v>
      </c>
      <c r="I27" s="87">
        <f t="shared" si="0"/>
        <v>70500</v>
      </c>
      <c r="J27" s="86">
        <f>I27</f>
        <v>70500</v>
      </c>
      <c r="K27" s="84"/>
      <c r="L27" s="86">
        <f>J27+L26</f>
        <v>120325</v>
      </c>
      <c r="N27" s="1"/>
    </row>
    <row r="28" spans="2:14">
      <c r="C28" s="84" t="s">
        <v>21</v>
      </c>
      <c r="D28" s="84" t="s">
        <v>27</v>
      </c>
      <c r="E28" s="84"/>
      <c r="F28" s="84">
        <v>500</v>
      </c>
      <c r="G28" s="84">
        <v>2100</v>
      </c>
      <c r="H28" s="86">
        <v>47</v>
      </c>
      <c r="I28" s="87">
        <f>F28*H28</f>
        <v>23500</v>
      </c>
      <c r="J28" s="84"/>
      <c r="K28" s="86">
        <v>23500</v>
      </c>
      <c r="L28" s="86">
        <f t="shared" ref="L28" si="2">L27-K28</f>
        <v>96825</v>
      </c>
    </row>
    <row r="29" spans="2:14">
      <c r="C29" s="84" t="s">
        <v>22</v>
      </c>
      <c r="D29" s="84" t="s">
        <v>26</v>
      </c>
      <c r="E29" s="84"/>
      <c r="F29" s="84">
        <v>1000</v>
      </c>
      <c r="G29" s="84"/>
      <c r="H29" s="86">
        <v>47</v>
      </c>
      <c r="I29" s="87">
        <f t="shared" ref="I29:I30" si="3">F29*H29</f>
        <v>47000</v>
      </c>
      <c r="J29" s="84"/>
      <c r="K29" s="86">
        <v>47000</v>
      </c>
      <c r="L29" s="86">
        <f>L28-K29</f>
        <v>49825</v>
      </c>
    </row>
    <row r="30" spans="2:14" ht="15" thickBot="1">
      <c r="C30" s="88"/>
      <c r="D30" s="88"/>
      <c r="E30" s="88"/>
      <c r="F30" s="88">
        <v>500</v>
      </c>
      <c r="G30" s="88">
        <v>600</v>
      </c>
      <c r="H30" s="89">
        <v>42.5</v>
      </c>
      <c r="I30" s="90">
        <f t="shared" si="3"/>
        <v>21250</v>
      </c>
      <c r="J30" s="88"/>
      <c r="K30" s="89">
        <v>21250</v>
      </c>
      <c r="L30" s="89">
        <f>L29-K30</f>
        <v>28575</v>
      </c>
    </row>
  </sheetData>
  <mergeCells count="8">
    <mergeCell ref="B2:N3"/>
    <mergeCell ref="C19:C20"/>
    <mergeCell ref="D19:D20"/>
    <mergeCell ref="E19:G19"/>
    <mergeCell ref="H19:H20"/>
    <mergeCell ref="I19:I20"/>
    <mergeCell ref="J19:L19"/>
    <mergeCell ref="D17:F18"/>
  </mergeCells>
  <pageMargins left="0.7" right="0.7" top="0.75" bottom="0.75" header="0.3" footer="0.3"/>
  <pageSetup orientation="portrait" r:id="rId1"/>
  <ignoredErrors>
    <ignoredError sqref="I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AN44"/>
  <sheetViews>
    <sheetView topLeftCell="A16" workbookViewId="0">
      <selection activeCell="D29" sqref="D29"/>
    </sheetView>
  </sheetViews>
  <sheetFormatPr baseColWidth="10" defaultRowHeight="14.4"/>
  <cols>
    <col min="1" max="1" width="3.109375" customWidth="1"/>
    <col min="4" max="4" width="16.6640625" customWidth="1"/>
  </cols>
  <sheetData>
    <row r="2" spans="2:40" ht="14.4" customHeight="1">
      <c r="B2" s="45" t="s">
        <v>117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2:40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2:40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2:40">
      <c r="B5" s="46" t="s">
        <v>1</v>
      </c>
      <c r="C5" s="46"/>
      <c r="D5" s="46"/>
      <c r="E5" s="46"/>
      <c r="F5" s="46"/>
      <c r="G5" s="46"/>
      <c r="H5" s="46"/>
      <c r="I5" s="4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2:40">
      <c r="B6" s="46"/>
      <c r="C6" s="46"/>
      <c r="D6" s="46"/>
      <c r="E6" s="46"/>
      <c r="F6" s="46"/>
      <c r="G6" s="46"/>
      <c r="H6" s="46"/>
      <c r="I6" s="4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2:40">
      <c r="B7" s="46"/>
      <c r="C7" s="46" t="s">
        <v>0</v>
      </c>
      <c r="D7" s="46"/>
      <c r="E7" s="46"/>
      <c r="F7" s="46"/>
      <c r="G7" s="46"/>
      <c r="H7" s="46"/>
      <c r="I7" s="4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2:40">
      <c r="B8" s="46" t="s">
        <v>101</v>
      </c>
      <c r="C8" s="46" t="s">
        <v>109</v>
      </c>
      <c r="D8" s="46"/>
      <c r="E8" s="46"/>
      <c r="F8" s="46"/>
      <c r="G8" s="46"/>
      <c r="H8" s="46"/>
      <c r="I8" s="4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2:40">
      <c r="B9" s="46" t="s">
        <v>102</v>
      </c>
      <c r="C9" s="46" t="s">
        <v>110</v>
      </c>
      <c r="D9" s="46"/>
      <c r="E9" s="46"/>
      <c r="F9" s="46"/>
      <c r="G9" s="46"/>
      <c r="H9" s="46"/>
      <c r="I9" s="4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2:40">
      <c r="B10" s="46" t="s">
        <v>103</v>
      </c>
      <c r="C10" s="46" t="s">
        <v>111</v>
      </c>
      <c r="D10" s="46"/>
      <c r="E10" s="46"/>
      <c r="F10" s="46"/>
      <c r="G10" s="46"/>
      <c r="H10" s="46"/>
      <c r="I10" s="4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2:40">
      <c r="B11" s="46" t="s">
        <v>105</v>
      </c>
      <c r="C11" s="46" t="s">
        <v>112</v>
      </c>
      <c r="D11" s="46"/>
      <c r="E11" s="46"/>
      <c r="F11" s="46"/>
      <c r="G11" s="46"/>
      <c r="H11" s="46"/>
      <c r="I11" s="4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2:40">
      <c r="B12" s="46" t="s">
        <v>104</v>
      </c>
      <c r="C12" s="46" t="s">
        <v>113</v>
      </c>
      <c r="D12" s="46"/>
      <c r="E12" s="46"/>
      <c r="F12" s="46"/>
      <c r="G12" s="46"/>
      <c r="H12" s="46"/>
      <c r="I12" s="4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2:40">
      <c r="B13" s="46" t="s">
        <v>106</v>
      </c>
      <c r="C13" s="46" t="s">
        <v>114</v>
      </c>
      <c r="D13" s="46"/>
      <c r="E13" s="46"/>
      <c r="F13" s="46"/>
      <c r="G13" s="46"/>
      <c r="H13" s="46"/>
      <c r="I13" s="4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2:40">
      <c r="B14" s="46" t="s">
        <v>107</v>
      </c>
      <c r="C14" s="46" t="s">
        <v>115</v>
      </c>
      <c r="D14" s="46"/>
      <c r="E14" s="46"/>
      <c r="F14" s="46"/>
      <c r="G14" s="46"/>
      <c r="H14" s="46"/>
      <c r="I14" s="4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2:40">
      <c r="B15" s="46" t="s">
        <v>108</v>
      </c>
      <c r="C15" s="46" t="s">
        <v>116</v>
      </c>
      <c r="D15" s="46"/>
      <c r="E15" s="46"/>
      <c r="F15" s="46"/>
      <c r="G15" s="46"/>
      <c r="H15" s="46"/>
      <c r="I15" s="4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2:40" ht="15" thickBo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2:40">
      <c r="B17" s="5"/>
      <c r="C17" s="98"/>
      <c r="D17" s="99" t="s">
        <v>37</v>
      </c>
      <c r="E17" s="100"/>
      <c r="F17" s="101"/>
      <c r="G17" s="98"/>
      <c r="H17" s="98"/>
      <c r="I17" s="98"/>
      <c r="J17" s="98"/>
      <c r="K17" s="98"/>
      <c r="L17" s="9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2:40" ht="15" thickBot="1">
      <c r="B18" s="5"/>
      <c r="C18" s="98"/>
      <c r="D18" s="102"/>
      <c r="E18" s="103"/>
      <c r="F18" s="104"/>
      <c r="G18" s="98"/>
      <c r="H18" s="98"/>
      <c r="I18" s="98"/>
      <c r="J18" s="98"/>
      <c r="K18" s="98"/>
      <c r="L18" s="98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2:40" ht="27" thickBot="1">
      <c r="B19" s="5"/>
      <c r="C19" s="105" t="s">
        <v>9</v>
      </c>
      <c r="D19" s="105" t="s">
        <v>10</v>
      </c>
      <c r="E19" s="106" t="s">
        <v>2</v>
      </c>
      <c r="F19" s="107"/>
      <c r="G19" s="108"/>
      <c r="H19" s="109" t="s">
        <v>3</v>
      </c>
      <c r="I19" s="110" t="s">
        <v>36</v>
      </c>
      <c r="J19" s="106" t="s">
        <v>32</v>
      </c>
      <c r="K19" s="107"/>
      <c r="L19" s="108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2:40" ht="15" thickBot="1">
      <c r="B20" s="5"/>
      <c r="C20" s="111"/>
      <c r="D20" s="111"/>
      <c r="E20" s="112" t="s">
        <v>11</v>
      </c>
      <c r="F20" s="113" t="s">
        <v>12</v>
      </c>
      <c r="G20" s="113" t="s">
        <v>13</v>
      </c>
      <c r="H20" s="114"/>
      <c r="I20" s="115"/>
      <c r="J20" s="116" t="s">
        <v>33</v>
      </c>
      <c r="K20" s="116" t="s">
        <v>34</v>
      </c>
      <c r="L20" s="117" t="s">
        <v>35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2:40">
      <c r="B21" s="5"/>
      <c r="C21" s="81" t="s">
        <v>28</v>
      </c>
      <c r="D21" s="81" t="s">
        <v>29</v>
      </c>
      <c r="E21" s="118"/>
      <c r="F21" s="119"/>
      <c r="G21" s="120">
        <v>600</v>
      </c>
      <c r="H21" s="121">
        <v>40</v>
      </c>
      <c r="I21" s="118"/>
      <c r="J21" s="118"/>
      <c r="K21" s="118"/>
      <c r="L21" s="122">
        <f>G21*H21</f>
        <v>24000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2:40">
      <c r="B22" s="5"/>
      <c r="C22" s="84" t="s">
        <v>14</v>
      </c>
      <c r="D22" s="84" t="s">
        <v>15</v>
      </c>
      <c r="E22" s="122">
        <v>500</v>
      </c>
      <c r="F22" s="122"/>
      <c r="G22" s="123">
        <v>1100</v>
      </c>
      <c r="H22" s="122">
        <v>42.5</v>
      </c>
      <c r="I22" s="122">
        <v>42.5</v>
      </c>
      <c r="J22" s="122">
        <f>E22*H22</f>
        <v>21250</v>
      </c>
      <c r="K22" s="122"/>
      <c r="L22" s="122">
        <f>L21+J22</f>
        <v>45250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2:40">
      <c r="B23" s="5"/>
      <c r="C23" s="84" t="s">
        <v>16</v>
      </c>
      <c r="D23" s="84" t="s">
        <v>23</v>
      </c>
      <c r="E23" s="122"/>
      <c r="F23" s="122"/>
      <c r="G23" s="123">
        <v>1100</v>
      </c>
      <c r="H23" s="122">
        <f>L22/G22</f>
        <v>41.136363636363633</v>
      </c>
      <c r="I23" s="122">
        <f t="shared" ref="I23:I29" si="0">L22/G22</f>
        <v>41.136363636363633</v>
      </c>
      <c r="J23" s="122">
        <v>-425</v>
      </c>
      <c r="K23" s="122"/>
      <c r="L23" s="122">
        <f>L22+J23</f>
        <v>44825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2:40">
      <c r="B24" s="5"/>
      <c r="C24" s="84" t="s">
        <v>17</v>
      </c>
      <c r="D24" s="84" t="s">
        <v>24</v>
      </c>
      <c r="E24" s="122">
        <v>1000</v>
      </c>
      <c r="F24" s="122"/>
      <c r="G24" s="123">
        <f>G23+E24</f>
        <v>2100</v>
      </c>
      <c r="H24" s="122">
        <f>L22/G22</f>
        <v>41.136363636363633</v>
      </c>
      <c r="I24" s="122">
        <f t="shared" si="0"/>
        <v>40.75</v>
      </c>
      <c r="J24" s="122">
        <v>45000</v>
      </c>
      <c r="K24" s="122"/>
      <c r="L24" s="122">
        <f>L23+J24</f>
        <v>89825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2:40">
      <c r="B25" s="5"/>
      <c r="C25" s="84" t="s">
        <v>18</v>
      </c>
      <c r="D25" s="84" t="s">
        <v>118</v>
      </c>
      <c r="E25" s="122"/>
      <c r="F25" s="122"/>
      <c r="G25" s="123">
        <v>2100</v>
      </c>
      <c r="H25" s="122">
        <f>L24/G24</f>
        <v>42.773809523809526</v>
      </c>
      <c r="I25" s="122">
        <f t="shared" si="0"/>
        <v>42.773809523809526</v>
      </c>
      <c r="J25" s="122">
        <v>5000</v>
      </c>
      <c r="K25" s="122"/>
      <c r="L25" s="122">
        <f>L24+J25</f>
        <v>94825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2:40">
      <c r="B26" s="5"/>
      <c r="C26" s="84" t="s">
        <v>19</v>
      </c>
      <c r="D26" s="127" t="s">
        <v>26</v>
      </c>
      <c r="E26" s="122"/>
      <c r="F26" s="122">
        <v>1000</v>
      </c>
      <c r="G26" s="123">
        <v>1100</v>
      </c>
      <c r="H26" s="122">
        <f>L24/G24</f>
        <v>42.773809523809526</v>
      </c>
      <c r="I26" s="124">
        <f t="shared" si="0"/>
        <v>45.154761904761905</v>
      </c>
      <c r="J26" s="122"/>
      <c r="K26" s="122">
        <f>I26*F26</f>
        <v>45154.761904761908</v>
      </c>
      <c r="L26" s="122">
        <f>L25-K26</f>
        <v>49670.238095238092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2:40">
      <c r="B27" s="5"/>
      <c r="C27" s="84" t="s">
        <v>20</v>
      </c>
      <c r="D27" s="84" t="s">
        <v>25</v>
      </c>
      <c r="E27" s="122">
        <v>1500</v>
      </c>
      <c r="F27" s="122"/>
      <c r="G27" s="123">
        <f>G26+E27</f>
        <v>2600</v>
      </c>
      <c r="H27" s="122">
        <v>47</v>
      </c>
      <c r="I27" s="122">
        <f t="shared" si="0"/>
        <v>45.154761904761905</v>
      </c>
      <c r="J27" s="122">
        <f>H27*E27</f>
        <v>70500</v>
      </c>
      <c r="K27" s="122"/>
      <c r="L27" s="122">
        <f>L26+J27</f>
        <v>120170.23809523809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2:40">
      <c r="B28" s="5"/>
      <c r="C28" s="84" t="s">
        <v>21</v>
      </c>
      <c r="D28" s="84" t="s">
        <v>27</v>
      </c>
      <c r="E28" s="122"/>
      <c r="F28" s="122">
        <v>500</v>
      </c>
      <c r="G28" s="123">
        <f>G27-F28</f>
        <v>2100</v>
      </c>
      <c r="H28" s="122">
        <v>47</v>
      </c>
      <c r="I28" s="122">
        <f t="shared" si="0"/>
        <v>46.219322344322343</v>
      </c>
      <c r="J28" s="122"/>
      <c r="K28" s="122">
        <f>H28*F28</f>
        <v>23500</v>
      </c>
      <c r="L28" s="122">
        <f>L27-K28</f>
        <v>96670.238095238092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2:40" ht="15" thickBot="1">
      <c r="B29" s="5"/>
      <c r="C29" s="84" t="s">
        <v>22</v>
      </c>
      <c r="D29" s="127" t="s">
        <v>26</v>
      </c>
      <c r="E29" s="125"/>
      <c r="F29" s="125">
        <v>1500</v>
      </c>
      <c r="G29" s="126">
        <f>G28-F29</f>
        <v>600</v>
      </c>
      <c r="H29" s="125">
        <f>L27/G27</f>
        <v>46.219322344322343</v>
      </c>
      <c r="I29" s="125">
        <f t="shared" si="0"/>
        <v>46.03344671201814</v>
      </c>
      <c r="J29" s="125"/>
      <c r="K29" s="125">
        <f>I29*F29</f>
        <v>69050.170068027204</v>
      </c>
      <c r="L29" s="125">
        <f>L28-K29</f>
        <v>27620.068027210888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2:40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2:40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2:40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2:40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2:40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2:40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2:40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2:40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2:40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2:40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2:40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2:40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2:40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2:40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2:40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</sheetData>
  <mergeCells count="7">
    <mergeCell ref="B2:N3"/>
    <mergeCell ref="D17:F18"/>
    <mergeCell ref="C19:C20"/>
    <mergeCell ref="D19:D20"/>
    <mergeCell ref="E19:G19"/>
    <mergeCell ref="H19:H20"/>
    <mergeCell ref="J19:L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X102"/>
  <sheetViews>
    <sheetView tabSelected="1" workbookViewId="0">
      <selection activeCell="I38" sqref="I38"/>
    </sheetView>
  </sheetViews>
  <sheetFormatPr baseColWidth="10" defaultRowHeight="14.4"/>
  <cols>
    <col min="1" max="1" width="4.6640625" customWidth="1"/>
    <col min="2" max="2" width="11.21875" customWidth="1"/>
    <col min="3" max="3" width="4.33203125" customWidth="1"/>
    <col min="6" max="6" width="4.33203125" customWidth="1"/>
    <col min="9" max="9" width="4.33203125" customWidth="1"/>
    <col min="12" max="12" width="4.33203125" customWidth="1"/>
    <col min="14" max="14" width="11.109375" customWidth="1"/>
    <col min="15" max="15" width="4.33203125" customWidth="1"/>
    <col min="18" max="18" width="4.33203125" customWidth="1"/>
  </cols>
  <sheetData>
    <row r="3" spans="2:24" ht="23.4">
      <c r="B3" s="5"/>
      <c r="C3" s="128" t="s">
        <v>31</v>
      </c>
      <c r="D3" s="4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2:24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2:24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5" thickBot="1">
      <c r="B6" s="46"/>
      <c r="C6" s="129" t="s">
        <v>120</v>
      </c>
      <c r="D6" s="129"/>
      <c r="E6" s="129"/>
      <c r="F6" s="129"/>
      <c r="G6" s="130"/>
      <c r="H6" s="130"/>
      <c r="I6" s="129"/>
      <c r="J6" s="131" t="s">
        <v>73</v>
      </c>
      <c r="K6" s="129"/>
      <c r="L6" s="129"/>
      <c r="M6" s="46"/>
      <c r="N6" s="46"/>
      <c r="O6" s="129"/>
      <c r="P6" s="131" t="s">
        <v>119</v>
      </c>
      <c r="Q6" s="129"/>
      <c r="R6" s="129"/>
      <c r="S6" s="46"/>
      <c r="T6" s="5"/>
      <c r="U6" s="5"/>
      <c r="V6" s="5"/>
      <c r="W6" s="5"/>
      <c r="X6" s="5"/>
    </row>
    <row r="7" spans="2:24" ht="15" thickTop="1">
      <c r="B7" s="46"/>
      <c r="C7" s="46" t="s">
        <v>39</v>
      </c>
      <c r="D7" s="132">
        <v>24000</v>
      </c>
      <c r="E7" s="133">
        <v>425</v>
      </c>
      <c r="F7" s="134" t="s">
        <v>40</v>
      </c>
      <c r="G7" s="46" t="s">
        <v>41</v>
      </c>
      <c r="H7" s="46" t="s">
        <v>41</v>
      </c>
      <c r="I7" s="46" t="s">
        <v>42</v>
      </c>
      <c r="J7" s="132">
        <v>425</v>
      </c>
      <c r="K7" s="135">
        <v>21250</v>
      </c>
      <c r="L7" s="134" t="s">
        <v>43</v>
      </c>
      <c r="M7" s="46" t="s">
        <v>44</v>
      </c>
      <c r="N7" s="46" t="s">
        <v>45</v>
      </c>
      <c r="O7" s="46" t="s">
        <v>46</v>
      </c>
      <c r="P7" s="132">
        <v>23500</v>
      </c>
      <c r="Q7" s="135">
        <v>45000</v>
      </c>
      <c r="R7" s="134" t="s">
        <v>47</v>
      </c>
      <c r="S7" s="46" t="s">
        <v>48</v>
      </c>
      <c r="T7" s="5"/>
      <c r="U7" s="5"/>
      <c r="V7" s="5"/>
      <c r="W7" s="5"/>
      <c r="X7" s="5"/>
    </row>
    <row r="8" spans="2:24">
      <c r="B8" s="46" t="s">
        <v>44</v>
      </c>
      <c r="C8" s="46" t="s">
        <v>49</v>
      </c>
      <c r="D8" s="136">
        <v>21250</v>
      </c>
      <c r="E8" s="137">
        <v>24000</v>
      </c>
      <c r="F8" s="134" t="s">
        <v>50</v>
      </c>
      <c r="G8" s="46" t="s">
        <v>51</v>
      </c>
      <c r="H8" s="46"/>
      <c r="I8" s="46"/>
      <c r="J8" s="138"/>
      <c r="K8" s="135">
        <v>5000</v>
      </c>
      <c r="L8" s="134" t="s">
        <v>52</v>
      </c>
      <c r="M8" s="46" t="s">
        <v>53</v>
      </c>
      <c r="N8" s="46"/>
      <c r="O8" s="46"/>
      <c r="P8" s="138"/>
      <c r="Q8" s="135">
        <v>70500</v>
      </c>
      <c r="R8" s="134" t="s">
        <v>54</v>
      </c>
      <c r="S8" s="46" t="s">
        <v>55</v>
      </c>
      <c r="T8" s="5"/>
      <c r="U8" s="5"/>
      <c r="V8" s="5"/>
      <c r="W8" s="5"/>
      <c r="X8" s="5"/>
    </row>
    <row r="9" spans="2:24">
      <c r="B9" s="46" t="s">
        <v>48</v>
      </c>
      <c r="C9" s="46" t="s">
        <v>56</v>
      </c>
      <c r="D9" s="136">
        <v>45000</v>
      </c>
      <c r="E9" s="137">
        <v>17000</v>
      </c>
      <c r="F9" s="134" t="s">
        <v>57</v>
      </c>
      <c r="G9" s="46" t="s">
        <v>51</v>
      </c>
      <c r="H9" s="46"/>
      <c r="I9" s="46"/>
      <c r="J9" s="138"/>
      <c r="K9" s="46"/>
      <c r="L9" s="46"/>
      <c r="M9" s="46"/>
      <c r="N9" s="46"/>
      <c r="O9" s="46"/>
      <c r="P9" s="138"/>
      <c r="Q9" s="46"/>
      <c r="R9" s="46"/>
      <c r="S9" s="46"/>
      <c r="T9" s="5"/>
      <c r="U9" s="5"/>
      <c r="V9" s="5"/>
      <c r="W9" s="5"/>
      <c r="X9" s="5"/>
    </row>
    <row r="10" spans="2:24">
      <c r="B10" s="46" t="s">
        <v>53</v>
      </c>
      <c r="C10" s="46" t="s">
        <v>58</v>
      </c>
      <c r="D10" s="139" t="s">
        <v>59</v>
      </c>
      <c r="E10" s="135">
        <v>23500</v>
      </c>
      <c r="F10" s="134" t="s">
        <v>60</v>
      </c>
      <c r="G10" s="46" t="s">
        <v>45</v>
      </c>
      <c r="H10" s="46"/>
      <c r="I10" s="46"/>
      <c r="J10" s="138"/>
      <c r="K10" s="46"/>
      <c r="L10" s="46"/>
      <c r="M10" s="46"/>
      <c r="N10" s="46"/>
      <c r="O10" s="46"/>
      <c r="P10" s="138"/>
      <c r="Q10" s="46"/>
      <c r="R10" s="46"/>
      <c r="S10" s="46"/>
      <c r="T10" s="5"/>
      <c r="U10" s="5"/>
      <c r="V10" s="5"/>
      <c r="W10" s="5"/>
      <c r="X10" s="5"/>
    </row>
    <row r="11" spans="2:24">
      <c r="B11" s="46" t="s">
        <v>61</v>
      </c>
      <c r="C11" s="140" t="s">
        <v>62</v>
      </c>
      <c r="D11" s="136">
        <v>70500</v>
      </c>
      <c r="E11" s="135">
        <v>4250</v>
      </c>
      <c r="F11" s="134" t="s">
        <v>63</v>
      </c>
      <c r="G11" s="46" t="s">
        <v>64</v>
      </c>
      <c r="H11" s="46"/>
      <c r="I11" s="46"/>
      <c r="J11" s="138"/>
      <c r="K11" s="46"/>
      <c r="L11" s="46"/>
      <c r="M11" s="46"/>
      <c r="N11" s="46"/>
      <c r="O11" s="46"/>
      <c r="P11" s="138"/>
      <c r="Q11" s="46"/>
      <c r="R11" s="46"/>
      <c r="S11" s="46"/>
      <c r="T11" s="5"/>
      <c r="U11" s="5"/>
      <c r="V11" s="5"/>
      <c r="W11" s="5"/>
      <c r="X11" s="5"/>
    </row>
    <row r="12" spans="2:24">
      <c r="B12" s="46"/>
      <c r="C12" s="140"/>
      <c r="D12" s="136"/>
      <c r="E12" s="135">
        <v>45000</v>
      </c>
      <c r="F12" s="134" t="s">
        <v>65</v>
      </c>
      <c r="G12" s="46" t="s">
        <v>64</v>
      </c>
      <c r="H12" s="46"/>
      <c r="I12" s="46"/>
      <c r="J12" s="138"/>
      <c r="K12" s="46"/>
      <c r="L12" s="46"/>
      <c r="M12" s="46"/>
      <c r="N12" s="46"/>
      <c r="O12" s="46"/>
      <c r="P12" s="138"/>
      <c r="Q12" s="46"/>
      <c r="R12" s="46"/>
      <c r="S12" s="46"/>
      <c r="T12" s="5"/>
      <c r="U12" s="5"/>
      <c r="V12" s="5"/>
      <c r="W12" s="5"/>
      <c r="X12" s="5"/>
    </row>
    <row r="13" spans="2:24">
      <c r="B13" s="46"/>
      <c r="C13" s="140"/>
      <c r="D13" s="138"/>
      <c r="E13" s="135">
        <v>18800</v>
      </c>
      <c r="F13" s="141" t="s">
        <v>66</v>
      </c>
      <c r="G13" s="46" t="s">
        <v>64</v>
      </c>
      <c r="H13" s="46"/>
      <c r="I13" s="46"/>
      <c r="J13" s="138"/>
      <c r="K13" s="46"/>
      <c r="L13" s="46"/>
      <c r="M13" s="46"/>
      <c r="N13" s="46"/>
      <c r="O13" s="46"/>
      <c r="P13" s="138"/>
      <c r="Q13" s="46"/>
      <c r="R13" s="46"/>
      <c r="S13" s="46"/>
      <c r="T13" s="5"/>
      <c r="U13" s="5"/>
      <c r="V13" s="5"/>
      <c r="W13" s="5"/>
      <c r="X13" s="5"/>
    </row>
    <row r="14" spans="2:24">
      <c r="B14" s="46"/>
      <c r="C14" s="46"/>
      <c r="D14" s="140"/>
      <c r="E14" s="140"/>
      <c r="F14" s="46"/>
      <c r="G14" s="46"/>
      <c r="H14" s="46"/>
      <c r="I14" s="46"/>
      <c r="J14" s="140"/>
      <c r="K14" s="46"/>
      <c r="L14" s="46"/>
      <c r="M14" s="46"/>
      <c r="N14" s="46"/>
      <c r="O14" s="46"/>
      <c r="P14" s="140"/>
      <c r="Q14" s="46"/>
      <c r="R14" s="46"/>
      <c r="S14" s="46"/>
      <c r="T14" s="5"/>
      <c r="U14" s="5"/>
      <c r="V14" s="5"/>
      <c r="W14" s="5"/>
      <c r="X14" s="5"/>
    </row>
    <row r="15" spans="2:24">
      <c r="B15" s="5"/>
      <c r="C15" s="5"/>
      <c r="D15" s="5"/>
      <c r="E15" s="5"/>
      <c r="F15" s="29"/>
      <c r="G15" s="29"/>
      <c r="H15" s="31"/>
      <c r="I15" s="32"/>
      <c r="J15" s="32"/>
      <c r="K15" s="32"/>
      <c r="L15" s="29"/>
      <c r="M15" s="5"/>
      <c r="N15" s="5"/>
      <c r="O15" s="29"/>
      <c r="P15" s="29"/>
      <c r="Q15" s="29"/>
      <c r="R15" s="29"/>
      <c r="S15" s="5"/>
      <c r="T15" s="5"/>
      <c r="U15" s="5"/>
      <c r="V15" s="5"/>
      <c r="W15" s="5"/>
      <c r="X15" s="5"/>
    </row>
    <row r="16" spans="2:24" ht="15" thickBot="1">
      <c r="B16" s="5"/>
      <c r="C16" s="129"/>
      <c r="D16" s="131" t="s">
        <v>67</v>
      </c>
      <c r="E16" s="131"/>
      <c r="F16" s="129"/>
      <c r="G16" s="5"/>
      <c r="H16" s="5"/>
      <c r="I16" s="29"/>
      <c r="J16" s="29"/>
      <c r="K16" s="29"/>
      <c r="L16" s="29"/>
      <c r="M16" s="5"/>
      <c r="N16" s="5"/>
      <c r="O16" s="29"/>
      <c r="P16" s="29"/>
      <c r="Q16" s="29"/>
      <c r="R16" s="29"/>
      <c r="S16" s="5"/>
      <c r="T16" s="5"/>
      <c r="U16" s="5"/>
      <c r="V16" s="5"/>
      <c r="W16" s="5"/>
      <c r="X16" s="5"/>
    </row>
    <row r="17" spans="2:24" ht="15" thickTop="1">
      <c r="B17" s="46" t="s">
        <v>51</v>
      </c>
      <c r="C17" s="46" t="s">
        <v>68</v>
      </c>
      <c r="D17" s="143">
        <v>24000</v>
      </c>
      <c r="E17" s="144"/>
      <c r="F17" s="5"/>
      <c r="G17" s="5"/>
      <c r="H17" s="5"/>
      <c r="I17" s="5"/>
      <c r="J17" s="29"/>
      <c r="K17" s="5"/>
      <c r="L17" s="5"/>
      <c r="M17" s="5"/>
      <c r="N17" s="5"/>
      <c r="O17" s="5"/>
      <c r="P17" s="29"/>
      <c r="Q17" s="5"/>
      <c r="R17" s="5"/>
      <c r="S17" s="5"/>
      <c r="T17" s="5"/>
      <c r="U17" s="5"/>
      <c r="V17" s="5"/>
      <c r="W17" s="5"/>
      <c r="X17" s="5"/>
    </row>
    <row r="18" spans="2:24">
      <c r="B18" s="46" t="s">
        <v>51</v>
      </c>
      <c r="C18" s="46" t="s">
        <v>69</v>
      </c>
      <c r="D18" s="136">
        <v>17000</v>
      </c>
      <c r="E18" s="46"/>
      <c r="F18" s="5"/>
      <c r="G18" s="5"/>
      <c r="H18" s="5"/>
      <c r="I18" s="5"/>
      <c r="J18" s="29"/>
      <c r="K18" s="5"/>
      <c r="L18" s="5"/>
      <c r="M18" s="5"/>
      <c r="N18" s="5"/>
      <c r="O18" s="5"/>
      <c r="P18" s="29"/>
      <c r="Q18" s="5"/>
      <c r="R18" s="5"/>
      <c r="S18" s="5"/>
      <c r="T18" s="5"/>
      <c r="U18" s="5"/>
      <c r="V18" s="5"/>
      <c r="W18" s="5"/>
      <c r="X18" s="5"/>
    </row>
    <row r="19" spans="2:24">
      <c r="B19" s="46" t="s">
        <v>64</v>
      </c>
      <c r="C19" s="46" t="s">
        <v>70</v>
      </c>
      <c r="D19" s="136">
        <v>4250</v>
      </c>
      <c r="E19" s="46"/>
      <c r="F19" s="5"/>
      <c r="G19" s="5"/>
      <c r="H19" s="5"/>
      <c r="I19" s="5"/>
      <c r="J19" s="29"/>
      <c r="K19" s="5"/>
      <c r="L19" s="5"/>
      <c r="M19" s="5"/>
      <c r="N19" s="5"/>
      <c r="O19" s="5"/>
      <c r="P19" s="29"/>
      <c r="Q19" s="5"/>
      <c r="R19" s="5"/>
      <c r="S19" s="5"/>
      <c r="T19" s="5"/>
      <c r="U19" s="5"/>
      <c r="V19" s="5"/>
      <c r="W19" s="5"/>
      <c r="X19" s="5"/>
    </row>
    <row r="20" spans="2:24">
      <c r="B20" s="46" t="s">
        <v>64</v>
      </c>
      <c r="C20" s="46" t="s">
        <v>71</v>
      </c>
      <c r="D20" s="136">
        <v>45000</v>
      </c>
      <c r="E20" s="46"/>
      <c r="F20" s="5"/>
      <c r="G20" s="5"/>
      <c r="H20" s="5"/>
      <c r="I20" s="5"/>
      <c r="J20" s="29"/>
      <c r="K20" s="5"/>
      <c r="L20" s="5"/>
      <c r="M20" s="5"/>
      <c r="N20" s="5"/>
      <c r="O20" s="5"/>
      <c r="P20" s="29"/>
      <c r="Q20" s="5"/>
      <c r="R20" s="5"/>
      <c r="S20" s="5"/>
      <c r="T20" s="5"/>
      <c r="U20" s="5"/>
      <c r="V20" s="5"/>
      <c r="W20" s="5"/>
      <c r="X20" s="5"/>
    </row>
    <row r="21" spans="2:24">
      <c r="B21" s="46" t="s">
        <v>64</v>
      </c>
      <c r="C21" s="46" t="s">
        <v>72</v>
      </c>
      <c r="D21" s="136">
        <v>18800</v>
      </c>
      <c r="E21" s="46"/>
      <c r="F21" s="5"/>
      <c r="G21" s="5"/>
      <c r="H21" s="5"/>
      <c r="I21" s="5"/>
      <c r="J21" s="29"/>
      <c r="K21" s="5"/>
      <c r="L21" s="5"/>
      <c r="M21" s="5"/>
      <c r="N21" s="5"/>
      <c r="O21" s="5"/>
      <c r="P21" s="29"/>
      <c r="Q21" s="5"/>
      <c r="R21" s="5"/>
      <c r="S21" s="5"/>
      <c r="T21" s="5"/>
      <c r="U21" s="5"/>
      <c r="V21" s="5"/>
      <c r="W21" s="5"/>
      <c r="X21" s="5"/>
    </row>
    <row r="22" spans="2:24">
      <c r="B22" s="5"/>
      <c r="C22" s="5"/>
      <c r="D22" s="28"/>
      <c r="E22" s="5"/>
      <c r="F22" s="5"/>
      <c r="G22" s="5"/>
      <c r="H22" s="5"/>
      <c r="I22" s="5"/>
      <c r="J22" s="29"/>
      <c r="K22" s="5"/>
      <c r="L22" s="5"/>
      <c r="M22" s="5"/>
      <c r="N22" s="5"/>
      <c r="O22" s="5"/>
      <c r="P22" s="29"/>
      <c r="Q22" s="5"/>
      <c r="R22" s="5"/>
      <c r="S22" s="5"/>
      <c r="T22" s="5"/>
      <c r="U22" s="5"/>
      <c r="V22" s="5"/>
      <c r="W22" s="5"/>
      <c r="X22" s="5"/>
    </row>
    <row r="23" spans="2:24">
      <c r="B23" s="5"/>
      <c r="C23" s="5"/>
      <c r="D23" s="29"/>
      <c r="E23" s="5"/>
      <c r="F23" s="5"/>
      <c r="G23" s="5"/>
      <c r="H23" s="29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ht="23.4">
      <c r="B24" s="5"/>
      <c r="C24" s="145" t="s">
        <v>30</v>
      </c>
      <c r="D24" s="5"/>
      <c r="E24" s="5"/>
      <c r="F24" s="5"/>
      <c r="G24" s="5"/>
      <c r="H24" s="29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2:24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2:24" ht="15" thickBot="1">
      <c r="B26" s="46"/>
      <c r="C26" s="131" t="s">
        <v>121</v>
      </c>
      <c r="D26" s="131"/>
      <c r="E26" s="131"/>
      <c r="F26" s="131"/>
      <c r="G26" s="46"/>
      <c r="H26" s="46"/>
      <c r="I26" s="131"/>
      <c r="J26" s="131" t="s">
        <v>73</v>
      </c>
      <c r="K26" s="131"/>
      <c r="L26" s="131"/>
      <c r="M26" s="46"/>
      <c r="N26" s="46"/>
      <c r="O26" s="131"/>
      <c r="P26" s="131" t="s">
        <v>74</v>
      </c>
      <c r="Q26" s="131"/>
      <c r="R26" s="131"/>
      <c r="S26" s="46"/>
      <c r="T26" s="5"/>
      <c r="U26" s="5"/>
      <c r="V26" s="5"/>
      <c r="W26" s="5"/>
      <c r="X26" s="5"/>
    </row>
    <row r="27" spans="2:24" ht="15" thickTop="1">
      <c r="B27" s="46"/>
      <c r="C27" s="46" t="s">
        <v>39</v>
      </c>
      <c r="D27" s="132">
        <v>24000</v>
      </c>
      <c r="E27" s="146">
        <v>425</v>
      </c>
      <c r="F27" s="134" t="s">
        <v>42</v>
      </c>
      <c r="G27" s="140" t="s">
        <v>41</v>
      </c>
      <c r="H27" s="46" t="s">
        <v>41</v>
      </c>
      <c r="I27" s="46" t="s">
        <v>42</v>
      </c>
      <c r="J27" s="147">
        <v>425</v>
      </c>
      <c r="K27" s="135">
        <v>21250</v>
      </c>
      <c r="L27" s="134" t="s">
        <v>43</v>
      </c>
      <c r="M27" s="46" t="s">
        <v>44</v>
      </c>
      <c r="N27" s="46" t="s">
        <v>45</v>
      </c>
      <c r="O27" s="46" t="s">
        <v>46</v>
      </c>
      <c r="P27" s="147">
        <v>23500</v>
      </c>
      <c r="Q27" s="146">
        <v>45000</v>
      </c>
      <c r="R27" s="134" t="s">
        <v>47</v>
      </c>
      <c r="S27" s="46" t="s">
        <v>48</v>
      </c>
      <c r="T27" s="5"/>
      <c r="U27" s="5"/>
      <c r="V27" s="5"/>
      <c r="W27" s="5"/>
      <c r="X27" s="5"/>
    </row>
    <row r="28" spans="2:24">
      <c r="B28" s="46" t="s">
        <v>44</v>
      </c>
      <c r="C28" s="46" t="s">
        <v>49</v>
      </c>
      <c r="D28" s="136">
        <v>21250</v>
      </c>
      <c r="E28" s="146">
        <v>45000</v>
      </c>
      <c r="F28" s="134" t="s">
        <v>50</v>
      </c>
      <c r="G28" s="46" t="s">
        <v>51</v>
      </c>
      <c r="H28" s="46"/>
      <c r="I28" s="142"/>
      <c r="J28" s="138"/>
      <c r="K28" s="146">
        <v>5000</v>
      </c>
      <c r="L28" s="134" t="s">
        <v>52</v>
      </c>
      <c r="M28" s="46" t="s">
        <v>75</v>
      </c>
      <c r="N28" s="46"/>
      <c r="O28" s="46"/>
      <c r="P28" s="138"/>
      <c r="Q28" s="146">
        <v>70500</v>
      </c>
      <c r="R28" s="134" t="s">
        <v>54</v>
      </c>
      <c r="S28" s="46" t="s">
        <v>76</v>
      </c>
      <c r="T28" s="5"/>
      <c r="U28" s="5"/>
      <c r="V28" s="5"/>
      <c r="W28" s="5"/>
      <c r="X28" s="5"/>
    </row>
    <row r="29" spans="2:24">
      <c r="B29" s="46" t="s">
        <v>48</v>
      </c>
      <c r="C29" s="46" t="s">
        <v>56</v>
      </c>
      <c r="D29" s="138">
        <v>45000</v>
      </c>
      <c r="E29" s="146">
        <v>23500</v>
      </c>
      <c r="F29" s="134" t="s">
        <v>60</v>
      </c>
      <c r="G29" s="46" t="s">
        <v>45</v>
      </c>
      <c r="H29" s="46"/>
      <c r="I29" s="142"/>
      <c r="J29" s="138"/>
      <c r="K29" s="46"/>
      <c r="L29" s="46"/>
      <c r="M29" s="46"/>
      <c r="N29" s="46"/>
      <c r="O29" s="46"/>
      <c r="P29" s="138"/>
      <c r="Q29" s="46"/>
      <c r="R29" s="142"/>
      <c r="S29" s="142"/>
      <c r="T29" s="5"/>
      <c r="U29" s="5"/>
      <c r="V29" s="5"/>
      <c r="W29" s="5"/>
      <c r="X29" s="5"/>
    </row>
    <row r="30" spans="2:24">
      <c r="B30" s="46" t="s">
        <v>75</v>
      </c>
      <c r="C30" s="46" t="s">
        <v>58</v>
      </c>
      <c r="D30" s="148" t="s">
        <v>59</v>
      </c>
      <c r="E30" s="146">
        <v>70500</v>
      </c>
      <c r="F30" s="134" t="s">
        <v>63</v>
      </c>
      <c r="G30" s="46" t="s">
        <v>64</v>
      </c>
      <c r="H30" s="46"/>
      <c r="I30" s="142"/>
      <c r="J30" s="138"/>
      <c r="K30" s="46"/>
      <c r="L30" s="46"/>
      <c r="M30" s="46"/>
      <c r="N30" s="46"/>
      <c r="O30" s="46"/>
      <c r="P30" s="138"/>
      <c r="Q30" s="46"/>
      <c r="R30" s="46"/>
      <c r="S30" s="46"/>
      <c r="T30" s="5"/>
      <c r="U30" s="5"/>
      <c r="V30" s="5"/>
      <c r="W30" s="5"/>
      <c r="X30" s="5"/>
    </row>
    <row r="31" spans="2:24">
      <c r="B31" s="46" t="s">
        <v>61</v>
      </c>
      <c r="C31" s="46" t="s">
        <v>62</v>
      </c>
      <c r="D31" s="138">
        <v>70500</v>
      </c>
      <c r="E31" s="46"/>
      <c r="F31" s="142"/>
      <c r="G31" s="142"/>
      <c r="H31" s="142"/>
      <c r="I31" s="142"/>
      <c r="J31" s="138"/>
      <c r="K31" s="46"/>
      <c r="L31" s="46"/>
      <c r="M31" s="46"/>
      <c r="N31" s="46"/>
      <c r="O31" s="46"/>
      <c r="P31" s="138"/>
      <c r="Q31" s="46"/>
      <c r="R31" s="46"/>
      <c r="S31" s="46"/>
      <c r="T31" s="5"/>
      <c r="U31" s="5"/>
      <c r="V31" s="5"/>
      <c r="W31" s="5"/>
      <c r="X31" s="5"/>
    </row>
    <row r="32" spans="2:24">
      <c r="B32" s="5"/>
      <c r="C32" s="5"/>
      <c r="D32" s="29"/>
      <c r="E32" s="5"/>
      <c r="F32" s="5"/>
      <c r="G32" s="5"/>
      <c r="H32" s="5"/>
      <c r="I32" s="5"/>
      <c r="J32" s="29"/>
      <c r="K32" s="5"/>
      <c r="L32" s="5"/>
      <c r="M32" s="5"/>
      <c r="N32" s="5"/>
      <c r="O32" s="5"/>
      <c r="P32" s="29"/>
      <c r="Q32" s="5"/>
      <c r="R32" s="5"/>
      <c r="S32" s="5"/>
      <c r="T32" s="5"/>
      <c r="U32" s="5"/>
      <c r="V32" s="5"/>
      <c r="W32" s="5"/>
      <c r="X32" s="5"/>
    </row>
    <row r="33" spans="1:24" ht="15" thickBot="1">
      <c r="B33" s="5"/>
      <c r="C33" s="129"/>
      <c r="D33" s="131" t="s">
        <v>67</v>
      </c>
      <c r="E33" s="131"/>
      <c r="F33" s="131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" thickTop="1">
      <c r="A34" s="33"/>
      <c r="B34" s="134" t="s">
        <v>51</v>
      </c>
      <c r="C34" s="46" t="s">
        <v>68</v>
      </c>
      <c r="D34" s="147">
        <v>45000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>
      <c r="A35" s="33"/>
      <c r="B35" s="134" t="s">
        <v>64</v>
      </c>
      <c r="C35" s="46" t="s">
        <v>70</v>
      </c>
      <c r="D35" s="138">
        <v>70500</v>
      </c>
      <c r="E35" s="30"/>
      <c r="F35" s="29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>
      <c r="B36" s="5"/>
      <c r="C36" s="5"/>
      <c r="D36" s="28"/>
      <c r="E36" s="5"/>
      <c r="F36" s="5"/>
      <c r="G36" s="5"/>
      <c r="H36" s="29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>
      <c r="B37" s="5"/>
      <c r="C37" s="5"/>
      <c r="D37" s="28"/>
      <c r="E37" s="5"/>
      <c r="F37" s="5"/>
      <c r="G37" s="5"/>
      <c r="H37" s="29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23.4">
      <c r="B39" s="5"/>
      <c r="C39" s="145" t="s">
        <v>37</v>
      </c>
      <c r="D39" s="9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" thickBot="1">
      <c r="B42" s="5"/>
      <c r="C42" s="131" t="s">
        <v>38</v>
      </c>
      <c r="D42" s="131"/>
      <c r="E42" s="131"/>
      <c r="F42" s="131"/>
      <c r="G42" s="131"/>
      <c r="H42" s="5"/>
      <c r="I42" s="131"/>
      <c r="J42" s="131" t="s">
        <v>73</v>
      </c>
      <c r="K42" s="131"/>
      <c r="L42" s="131"/>
      <c r="M42" s="5"/>
      <c r="N42" s="5"/>
      <c r="O42" s="131"/>
      <c r="P42" s="131" t="s">
        <v>74</v>
      </c>
      <c r="Q42" s="131"/>
      <c r="R42" s="131"/>
      <c r="S42" s="5"/>
      <c r="T42" s="5"/>
      <c r="U42" s="5"/>
      <c r="V42" s="5"/>
      <c r="W42" s="5"/>
      <c r="X42" s="5"/>
    </row>
    <row r="43" spans="1:24" ht="15" thickTop="1">
      <c r="B43" s="46"/>
      <c r="C43" s="46" t="s">
        <v>39</v>
      </c>
      <c r="D43" s="147">
        <v>24000</v>
      </c>
      <c r="E43" s="46">
        <v>425</v>
      </c>
      <c r="F43" s="134" t="s">
        <v>40</v>
      </c>
      <c r="G43" s="46" t="s">
        <v>41</v>
      </c>
      <c r="H43" s="46" t="s">
        <v>41</v>
      </c>
      <c r="I43" s="46" t="s">
        <v>40</v>
      </c>
      <c r="J43" s="147">
        <v>425</v>
      </c>
      <c r="K43" s="146">
        <v>21250</v>
      </c>
      <c r="L43" s="134" t="s">
        <v>43</v>
      </c>
      <c r="M43" s="46" t="s">
        <v>77</v>
      </c>
      <c r="N43" s="46"/>
      <c r="O43" s="46"/>
      <c r="P43" s="147"/>
      <c r="Q43" s="146">
        <v>45000</v>
      </c>
      <c r="R43" s="46" t="s">
        <v>47</v>
      </c>
      <c r="S43" s="46" t="s">
        <v>48</v>
      </c>
      <c r="T43" s="5"/>
      <c r="U43" s="5"/>
      <c r="V43" s="5"/>
      <c r="W43" s="5"/>
      <c r="X43" s="5"/>
    </row>
    <row r="44" spans="1:24">
      <c r="B44" s="46" t="s">
        <v>77</v>
      </c>
      <c r="C44" s="46" t="s">
        <v>49</v>
      </c>
      <c r="D44" s="138">
        <v>21250</v>
      </c>
      <c r="E44" s="46"/>
      <c r="F44" s="46"/>
      <c r="G44" s="46"/>
      <c r="H44" s="46"/>
      <c r="I44" s="46"/>
      <c r="J44" s="138"/>
      <c r="K44" s="46" t="s">
        <v>59</v>
      </c>
      <c r="L44" s="134" t="s">
        <v>52</v>
      </c>
      <c r="M44" s="46" t="s">
        <v>75</v>
      </c>
      <c r="N44" s="46"/>
      <c r="O44" s="46"/>
      <c r="P44" s="138"/>
      <c r="Q44" s="46"/>
      <c r="R44" s="46"/>
      <c r="S44" s="46"/>
      <c r="T44" s="5"/>
      <c r="U44" s="5"/>
      <c r="V44" s="5"/>
      <c r="W44" s="5"/>
      <c r="X44" s="5"/>
    </row>
    <row r="45" spans="1:24">
      <c r="B45" s="46" t="s">
        <v>48</v>
      </c>
      <c r="C45" s="46" t="s">
        <v>56</v>
      </c>
      <c r="D45" s="138">
        <v>45000</v>
      </c>
      <c r="E45" s="46"/>
      <c r="F45" s="46"/>
      <c r="G45" s="46"/>
      <c r="H45" s="46"/>
      <c r="I45" s="46"/>
      <c r="J45" s="138"/>
      <c r="K45" s="46"/>
      <c r="L45" s="46"/>
      <c r="M45" s="46"/>
      <c r="N45" s="46"/>
      <c r="O45" s="46"/>
      <c r="P45" s="138"/>
      <c r="Q45" s="46"/>
      <c r="R45" s="46"/>
      <c r="S45" s="46"/>
      <c r="T45" s="5"/>
      <c r="U45" s="5"/>
      <c r="V45" s="5"/>
      <c r="W45" s="5"/>
      <c r="X45" s="5"/>
    </row>
    <row r="46" spans="1:24">
      <c r="B46" s="46" t="s">
        <v>75</v>
      </c>
      <c r="C46" s="46" t="s">
        <v>58</v>
      </c>
      <c r="D46" s="148" t="s">
        <v>59</v>
      </c>
      <c r="E46" s="46"/>
      <c r="F46" s="46"/>
      <c r="G46" s="46"/>
      <c r="H46" s="46"/>
      <c r="I46" s="46"/>
      <c r="J46" s="138"/>
      <c r="K46" s="46"/>
      <c r="L46" s="46"/>
      <c r="M46" s="46"/>
      <c r="N46" s="46"/>
      <c r="O46" s="46"/>
      <c r="P46" s="138"/>
      <c r="Q46" s="46"/>
      <c r="R46" s="46"/>
      <c r="S46" s="46"/>
      <c r="T46" s="5"/>
      <c r="U46" s="5"/>
      <c r="V46" s="5"/>
      <c r="W46" s="5"/>
      <c r="X46" s="5"/>
    </row>
    <row r="47" spans="1:24">
      <c r="B47" s="46"/>
      <c r="C47" s="46"/>
      <c r="D47" s="140"/>
      <c r="E47" s="46"/>
      <c r="F47" s="46"/>
      <c r="G47" s="46"/>
      <c r="H47" s="46"/>
      <c r="I47" s="46"/>
      <c r="J47" s="140"/>
      <c r="K47" s="46"/>
      <c r="L47" s="46"/>
      <c r="M47" s="46"/>
      <c r="N47" s="46"/>
      <c r="O47" s="46"/>
      <c r="P47" s="140"/>
      <c r="Q47" s="46"/>
      <c r="R47" s="46"/>
      <c r="S47" s="46"/>
      <c r="T47" s="5"/>
      <c r="U47" s="5"/>
      <c r="V47" s="5"/>
      <c r="W47" s="5"/>
      <c r="X47" s="5"/>
    </row>
    <row r="48" spans="1:24">
      <c r="B48" s="46"/>
      <c r="C48" s="46"/>
      <c r="D48" s="140"/>
      <c r="E48" s="46"/>
      <c r="F48" s="46"/>
      <c r="G48" s="46"/>
      <c r="H48" s="46"/>
      <c r="I48" s="46"/>
      <c r="J48" s="140"/>
      <c r="K48" s="46"/>
      <c r="L48" s="46"/>
      <c r="M48" s="46"/>
      <c r="N48" s="46"/>
      <c r="O48" s="46"/>
      <c r="P48" s="140"/>
      <c r="Q48" s="46"/>
      <c r="R48" s="46"/>
      <c r="S48" s="46"/>
      <c r="T48" s="5"/>
      <c r="U48" s="5"/>
      <c r="V48" s="5"/>
      <c r="W48" s="5"/>
      <c r="X48" s="5"/>
    </row>
    <row r="49" spans="2:24">
      <c r="B49" s="5"/>
      <c r="C49" s="5"/>
      <c r="D49" s="29"/>
      <c r="E49" s="5"/>
      <c r="F49" s="5"/>
      <c r="G49" s="5"/>
      <c r="H49" s="5"/>
      <c r="I49" s="5"/>
      <c r="J49" s="29"/>
      <c r="K49" s="5"/>
      <c r="L49" s="5"/>
      <c r="M49" s="5"/>
      <c r="N49" s="5"/>
      <c r="O49" s="5"/>
      <c r="P49" s="29"/>
      <c r="Q49" s="5"/>
      <c r="R49" s="5"/>
      <c r="S49" s="5"/>
      <c r="T49" s="5"/>
      <c r="U49" s="5"/>
      <c r="V49" s="5"/>
      <c r="W49" s="5"/>
      <c r="X49" s="5"/>
    </row>
    <row r="50" spans="2:24">
      <c r="B50" s="5"/>
      <c r="C50" s="5"/>
      <c r="D50" s="29"/>
      <c r="E50" s="5"/>
      <c r="F50" s="5"/>
      <c r="G50" s="5"/>
      <c r="H50" s="5"/>
      <c r="I50" s="5"/>
      <c r="J50" s="29"/>
      <c r="K50" s="5"/>
      <c r="L50" s="5"/>
      <c r="M50" s="5"/>
      <c r="N50" s="5"/>
      <c r="O50" s="5"/>
      <c r="P50" s="29"/>
      <c r="Q50" s="5"/>
      <c r="R50" s="5"/>
      <c r="S50" s="5"/>
      <c r="T50" s="5"/>
      <c r="U50" s="5"/>
      <c r="V50" s="5"/>
      <c r="W50" s="5"/>
      <c r="X50" s="5"/>
    </row>
    <row r="51" spans="2:24">
      <c r="B51" s="5"/>
      <c r="C51" s="5"/>
      <c r="D51" s="29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2:24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2:24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>
      <c r="B55" s="5"/>
      <c r="C55" s="97"/>
      <c r="D55" s="97"/>
      <c r="E55" s="97"/>
      <c r="F55" s="97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>
      <c r="B56" s="5"/>
      <c r="C56" s="149"/>
      <c r="D56" s="150"/>
      <c r="E56" s="149"/>
      <c r="F56" s="149"/>
      <c r="G56" s="29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2:24">
      <c r="B57" s="5"/>
      <c r="C57" s="97"/>
      <c r="D57" s="149"/>
      <c r="E57" s="149"/>
      <c r="F57" s="97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>
      <c r="B58" s="5"/>
      <c r="C58" s="97"/>
      <c r="D58" s="149"/>
      <c r="E58" s="149"/>
      <c r="F58" s="97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2:24">
      <c r="B59" s="5"/>
      <c r="C59" s="97"/>
      <c r="D59" s="149"/>
      <c r="E59" s="149"/>
      <c r="F59" s="97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>
      <c r="B60" s="5"/>
      <c r="C60" s="97"/>
      <c r="D60" s="149"/>
      <c r="E60" s="149"/>
      <c r="F60" s="97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>
      <c r="B61" s="5"/>
      <c r="C61" s="97"/>
      <c r="D61" s="149"/>
      <c r="E61" s="97"/>
      <c r="F61" s="97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>
      <c r="B62" s="5"/>
      <c r="C62" s="5"/>
      <c r="D62" s="29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>
      <c r="B63" s="5"/>
      <c r="C63" s="5"/>
      <c r="D63" s="29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2:24">
      <c r="B64" s="5"/>
      <c r="C64" s="5"/>
      <c r="D64" s="29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2:24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2:24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2:24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2:24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2:24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2:24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2:24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2:24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2:24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2:24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2:24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2:24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2:24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2:24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2:24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2:24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2:24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2:24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2:24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2:24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2:24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2:24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2:24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2:24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2:24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2:24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2:24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2:24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24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2:24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2:24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2:24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2:24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2:24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2:24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2:24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2:24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PREGUNTAS</vt:lpstr>
      <vt:lpstr> PEPS</vt:lpstr>
      <vt:lpstr> UEPS</vt:lpstr>
      <vt:lpstr>P.Promedio</vt:lpstr>
      <vt:lpstr>Ctas 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ALUMNOS</dc:creator>
  <cp:lastModifiedBy>Centor</cp:lastModifiedBy>
  <dcterms:created xsi:type="dcterms:W3CDTF">2015-09-24T19:37:59Z</dcterms:created>
  <dcterms:modified xsi:type="dcterms:W3CDTF">2015-09-28T05:24:16Z</dcterms:modified>
</cp:coreProperties>
</file>